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6515" windowHeight="9270" tabRatio="591" activeTab="0"/>
  </bookViews>
  <sheets>
    <sheet name="Tabelle1" sheetId="1" r:id="rId1"/>
    <sheet name="Tabelle2" sheetId="2" r:id="rId2"/>
    <sheet name="Tabelle3" sheetId="3" r:id="rId3"/>
    <sheet name="Tabelle4" sheetId="4" r:id="rId4"/>
  </sheets>
  <definedNames/>
  <calcPr fullCalcOnLoad="1"/>
</workbook>
</file>

<file path=xl/sharedStrings.xml><?xml version="1.0" encoding="utf-8"?>
<sst xmlns="http://schemas.openxmlformats.org/spreadsheetml/2006/main" count="387" uniqueCount="121">
  <si>
    <t>Land</t>
  </si>
  <si>
    <t>Ort</t>
  </si>
  <si>
    <t>Breitengrad</t>
  </si>
  <si>
    <t>Längengrad</t>
  </si>
  <si>
    <t>Valvasone</t>
  </si>
  <si>
    <t>Soave</t>
  </si>
  <si>
    <t>Vado Ligure</t>
  </si>
  <si>
    <t>Porto Carro</t>
  </si>
  <si>
    <t>Narbonne Stadt</t>
  </si>
  <si>
    <t>Mirepoix</t>
  </si>
  <si>
    <t>Mandellieu-la-Napoule CP</t>
  </si>
  <si>
    <t>Lescar</t>
  </si>
  <si>
    <t>Platzart</t>
  </si>
  <si>
    <t>Stellplatz</t>
  </si>
  <si>
    <t>Campingplatz</t>
  </si>
  <si>
    <t>Montrejau</t>
  </si>
  <si>
    <t>Hondarribia</t>
  </si>
  <si>
    <t>Parkplatz</t>
  </si>
  <si>
    <t>Zumaia</t>
  </si>
  <si>
    <t>Lierganes</t>
  </si>
  <si>
    <t>Santillana del Mar</t>
  </si>
  <si>
    <t>Cangas de Onis</t>
  </si>
  <si>
    <t>Cudillero</t>
  </si>
  <si>
    <t>Lugo</t>
  </si>
  <si>
    <t>Muros</t>
  </si>
  <si>
    <t>S Francisco A Vouga</t>
  </si>
  <si>
    <t>Les Cigales</t>
  </si>
  <si>
    <t>Midi Pyrenees</t>
  </si>
  <si>
    <t>Le Terrier</t>
  </si>
  <si>
    <t>Boiro</t>
  </si>
  <si>
    <t>Arcade</t>
  </si>
  <si>
    <t>Vila Nova da Cerveira</t>
  </si>
  <si>
    <t>Estarreja</t>
  </si>
  <si>
    <t>Coimbra</t>
  </si>
  <si>
    <t>Ar Puro</t>
  </si>
  <si>
    <t>Bathala</t>
  </si>
  <si>
    <t>Alcacer do Sal</t>
  </si>
  <si>
    <t>Parque de Campismo</t>
  </si>
  <si>
    <t>Porto Covo</t>
  </si>
  <si>
    <t>Odeceixe</t>
  </si>
  <si>
    <t>Sagres</t>
  </si>
  <si>
    <t>Lagos</t>
  </si>
  <si>
    <t>Praia de Rocha</t>
  </si>
  <si>
    <t>Tavira</t>
  </si>
  <si>
    <t>Monte Juntos</t>
  </si>
  <si>
    <t>Alcoutim</t>
  </si>
  <si>
    <t>Castro Marim</t>
  </si>
  <si>
    <t>Puerto Gelves</t>
  </si>
  <si>
    <t>Jachthafen</t>
  </si>
  <si>
    <t>El Bosque</t>
  </si>
  <si>
    <t>Ronda</t>
  </si>
  <si>
    <t>Rural El Cortijo</t>
  </si>
  <si>
    <t>Archidona</t>
  </si>
  <si>
    <t>Alhama de Granada</t>
  </si>
  <si>
    <t>Torrox Costa</t>
  </si>
  <si>
    <t>El Pino</t>
  </si>
  <si>
    <t>GEF KM</t>
  </si>
  <si>
    <t>GAS</t>
  </si>
  <si>
    <t>Almerimar</t>
  </si>
  <si>
    <t>Vera</t>
  </si>
  <si>
    <t>Oasis al Mar</t>
  </si>
  <si>
    <t>Hafen</t>
  </si>
  <si>
    <t>Puntas de Calnegre</t>
  </si>
  <si>
    <t>Cartagena</t>
  </si>
  <si>
    <t>San Fulgencio</t>
  </si>
  <si>
    <t>Camperpark San F</t>
  </si>
  <si>
    <t>Yecla</t>
  </si>
  <si>
    <t>Björn Ragozet</t>
  </si>
  <si>
    <t>Alcazar de San Juan</t>
  </si>
  <si>
    <t>Ucles</t>
  </si>
  <si>
    <t>Cuenca</t>
  </si>
  <si>
    <t>Segorbe</t>
  </si>
  <si>
    <t>SUMME</t>
  </si>
  <si>
    <t>Platz Name</t>
  </si>
  <si>
    <t>Torre de la Sal</t>
  </si>
  <si>
    <t>Alcossebre</t>
  </si>
  <si>
    <t>Ribamar</t>
  </si>
  <si>
    <t>Santa Susanna</t>
  </si>
  <si>
    <t>Mont Roig del Camp</t>
  </si>
  <si>
    <t>Bon Repos</t>
  </si>
  <si>
    <t>Pals</t>
  </si>
  <si>
    <t>Porto Vendres</t>
  </si>
  <si>
    <t>Marseillan Plage</t>
  </si>
  <si>
    <t>Carnon Plage</t>
  </si>
  <si>
    <t>Arles</t>
  </si>
  <si>
    <t>Meyreuil</t>
  </si>
  <si>
    <t>Latte</t>
  </si>
  <si>
    <t>San Bartolomeo Mare</t>
  </si>
  <si>
    <t>Datum</t>
  </si>
  <si>
    <t>Platzgebühr</t>
  </si>
  <si>
    <t>Acqui Terme</t>
  </si>
  <si>
    <t>Monticelli di Ongina</t>
  </si>
  <si>
    <t>Monzambano</t>
  </si>
  <si>
    <t>I</t>
  </si>
  <si>
    <t>F</t>
  </si>
  <si>
    <t>E</t>
  </si>
  <si>
    <t>P</t>
  </si>
  <si>
    <t>Por la Mar</t>
  </si>
  <si>
    <t>TANKUNG
KM-STAND</t>
  </si>
  <si>
    <t>TANKUNG
GEF KM</t>
  </si>
  <si>
    <t>TANKUNG
LITER</t>
  </si>
  <si>
    <t>TANKUNG
VERBR</t>
  </si>
  <si>
    <t>TANKUNG
PREIS</t>
  </si>
  <si>
    <t>WÄSCHE
WASCHEN</t>
  </si>
  <si>
    <t>ÖFF VERKEHR
UND MAUT</t>
  </si>
  <si>
    <t>EINTRITTS
KARTEN</t>
  </si>
  <si>
    <t>DAHEIM</t>
  </si>
  <si>
    <t>Wiener Neustadt</t>
  </si>
  <si>
    <t>REST
GUTHABEN</t>
  </si>
  <si>
    <t xml:space="preserve">
AUFLADUNG</t>
  </si>
  <si>
    <t xml:space="preserve">
KOSTEN</t>
  </si>
  <si>
    <t>NÄCHTIGUNG</t>
  </si>
  <si>
    <t>TREIBSTOFFKOSTEN</t>
  </si>
  <si>
    <t>WOHNMOBIL</t>
  </si>
  <si>
    <t>KM-TACHO</t>
  </si>
  <si>
    <t>INTERNET</t>
  </si>
  <si>
    <t>SIM</t>
  </si>
  <si>
    <t>VODAFONE</t>
  </si>
  <si>
    <t xml:space="preserve">ALDI </t>
  </si>
  <si>
    <t>DREI</t>
  </si>
  <si>
    <t>ANFANGSWERTE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</si>
</sst>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"/>
    <numFmt numFmtId="165" formatCode="#,##0.00\ &quot;€&quot;"/>
    <numFmt numFmtId="166" formatCode="&quot;Ja&quot;;&quot;Ja&quot;;&quot;Nein&quot;"/>
    <numFmt numFmtId="167" formatCode="&quot;Wahr&quot;;&quot;Wahr&quot;;&quot;Falsch&quot;"/>
    <numFmt numFmtId="168" formatCode="&quot;Ein&quot;;&quot;Ein&quot;;&quot;Aus&quot;"/>
    <numFmt numFmtId="169" formatCode="[$€-2]\ #,##0.00_);[Red]\([$€-2]\ #,##0.00\)"/>
    <numFmt numFmtId="170" formatCode="mmm\ yyyy"/>
    <numFmt numFmtId="171" formatCode="0.000000"/>
  </numFmts>
  <fonts count="2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double">
        <color indexed="10"/>
      </left>
      <right style="double">
        <color indexed="10"/>
      </right>
      <top style="double">
        <color indexed="10"/>
      </top>
      <bottom style="double">
        <color indexed="1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20" borderId="1" applyNumberFormat="0" applyAlignment="0" applyProtection="0"/>
    <xf numFmtId="0" fontId="8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7" borderId="2" applyNumberFormat="0" applyAlignment="0" applyProtection="0"/>
    <xf numFmtId="0" fontId="10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23" borderId="9" applyNumberFormat="0" applyAlignment="0" applyProtection="0"/>
  </cellStyleXfs>
  <cellXfs count="81">
    <xf numFmtId="0" fontId="0" fillId="0" borderId="0" xfId="0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164" fontId="0" fillId="0" borderId="0" xfId="0" applyNumberFormat="1" applyAlignment="1">
      <alignment horizontal="right"/>
    </xf>
    <xf numFmtId="165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14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164" fontId="0" fillId="0" borderId="10" xfId="0" applyNumberFormat="1" applyBorder="1" applyAlignment="1">
      <alignment horizontal="right"/>
    </xf>
    <xf numFmtId="164" fontId="0" fillId="0" borderId="10" xfId="0" applyNumberFormat="1" applyBorder="1" applyAlignment="1">
      <alignment/>
    </xf>
    <xf numFmtId="165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164" fontId="3" fillId="0" borderId="10" xfId="0" applyNumberFormat="1" applyFont="1" applyBorder="1" applyAlignment="1">
      <alignment/>
    </xf>
    <xf numFmtId="165" fontId="0" fillId="0" borderId="10" xfId="0" applyNumberFormat="1" applyFill="1" applyBorder="1" applyAlignment="1">
      <alignment/>
    </xf>
    <xf numFmtId="0" fontId="0" fillId="0" borderId="10" xfId="0" applyFont="1" applyFill="1" applyBorder="1" applyAlignment="1">
      <alignment/>
    </xf>
    <xf numFmtId="165" fontId="4" fillId="17" borderId="10" xfId="0" applyNumberFormat="1" applyFont="1" applyFill="1" applyBorder="1" applyAlignment="1">
      <alignment/>
    </xf>
    <xf numFmtId="1" fontId="0" fillId="0" borderId="10" xfId="0" applyNumberFormat="1" applyFill="1" applyBorder="1" applyAlignment="1">
      <alignment/>
    </xf>
    <xf numFmtId="164" fontId="0" fillId="0" borderId="10" xfId="0" applyNumberFormat="1" applyFill="1" applyBorder="1" applyAlignment="1">
      <alignment/>
    </xf>
    <xf numFmtId="0" fontId="2" fillId="0" borderId="0" xfId="0" applyFont="1" applyAlignment="1">
      <alignment horizontal="center" vertical="center"/>
    </xf>
    <xf numFmtId="14" fontId="0" fillId="0" borderId="11" xfId="0" applyNumberFormat="1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164" fontId="0" fillId="0" borderId="11" xfId="0" applyNumberFormat="1" applyBorder="1" applyAlignment="1">
      <alignment horizontal="right"/>
    </xf>
    <xf numFmtId="164" fontId="0" fillId="0" borderId="11" xfId="0" applyNumberFormat="1" applyBorder="1" applyAlignment="1">
      <alignment/>
    </xf>
    <xf numFmtId="165" fontId="0" fillId="0" borderId="11" xfId="0" applyNumberFormat="1" applyBorder="1" applyAlignment="1">
      <alignment/>
    </xf>
    <xf numFmtId="1" fontId="0" fillId="0" borderId="11" xfId="0" applyNumberFormat="1" applyBorder="1" applyAlignment="1">
      <alignment/>
    </xf>
    <xf numFmtId="2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0" fontId="2" fillId="24" borderId="12" xfId="0" applyFont="1" applyFill="1" applyBorder="1" applyAlignment="1">
      <alignment horizontal="center" vertical="center"/>
    </xf>
    <xf numFmtId="0" fontId="2" fillId="10" borderId="12" xfId="0" applyFont="1" applyFill="1" applyBorder="1" applyAlignment="1">
      <alignment horizontal="center" vertical="center"/>
    </xf>
    <xf numFmtId="164" fontId="2" fillId="10" borderId="12" xfId="0" applyNumberFormat="1" applyFont="1" applyFill="1" applyBorder="1" applyAlignment="1">
      <alignment horizontal="right" vertical="center"/>
    </xf>
    <xf numFmtId="164" fontId="2" fillId="10" borderId="12" xfId="0" applyNumberFormat="1" applyFont="1" applyFill="1" applyBorder="1" applyAlignment="1">
      <alignment horizontal="center" vertical="center"/>
    </xf>
    <xf numFmtId="165" fontId="2" fillId="10" borderId="12" xfId="0" applyNumberFormat="1" applyFont="1" applyFill="1" applyBorder="1" applyAlignment="1">
      <alignment horizontal="center" vertical="center"/>
    </xf>
    <xf numFmtId="165" fontId="2" fillId="25" borderId="12" xfId="0" applyNumberFormat="1" applyFont="1" applyFill="1" applyBorder="1" applyAlignment="1">
      <alignment horizontal="center" vertical="center" wrapText="1"/>
    </xf>
    <xf numFmtId="1" fontId="2" fillId="3" borderId="12" xfId="0" applyNumberFormat="1" applyFont="1" applyFill="1" applyBorder="1" applyAlignment="1">
      <alignment horizontal="center" vertical="center"/>
    </xf>
    <xf numFmtId="1" fontId="2" fillId="3" borderId="12" xfId="0" applyNumberFormat="1" applyFont="1" applyFill="1" applyBorder="1" applyAlignment="1">
      <alignment horizontal="center" vertical="center" wrapText="1"/>
    </xf>
    <xf numFmtId="2" fontId="2" fillId="3" borderId="12" xfId="0" applyNumberFormat="1" applyFont="1" applyFill="1" applyBorder="1" applyAlignment="1">
      <alignment horizontal="center" vertical="center" wrapText="1"/>
    </xf>
    <xf numFmtId="165" fontId="2" fillId="3" borderId="12" xfId="0" applyNumberFormat="1" applyFont="1" applyFill="1" applyBorder="1" applyAlignment="1">
      <alignment horizontal="center" vertical="center" wrapText="1"/>
    </xf>
    <xf numFmtId="165" fontId="2" fillId="11" borderId="12" xfId="0" applyNumberFormat="1" applyFont="1" applyFill="1" applyBorder="1" applyAlignment="1">
      <alignment horizontal="center" vertical="center"/>
    </xf>
    <xf numFmtId="165" fontId="2" fillId="11" borderId="12" xfId="0" applyNumberFormat="1" applyFont="1" applyFill="1" applyBorder="1" applyAlignment="1">
      <alignment horizontal="center" vertical="center" wrapText="1"/>
    </xf>
    <xf numFmtId="0" fontId="2" fillId="10" borderId="12" xfId="0" applyFont="1" applyFill="1" applyBorder="1" applyAlignment="1">
      <alignment horizontal="center"/>
    </xf>
    <xf numFmtId="0" fontId="0" fillId="10" borderId="12" xfId="0" applyFill="1" applyBorder="1" applyAlignment="1">
      <alignment/>
    </xf>
    <xf numFmtId="165" fontId="2" fillId="25" borderId="12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 vertical="center"/>
    </xf>
    <xf numFmtId="165" fontId="2" fillId="25" borderId="12" xfId="0" applyNumberFormat="1" applyFont="1" applyFill="1" applyBorder="1" applyAlignment="1">
      <alignment horizontal="right" vertical="center" wrapText="1"/>
    </xf>
    <xf numFmtId="165" fontId="0" fillId="0" borderId="11" xfId="0" applyNumberFormat="1" applyBorder="1" applyAlignment="1">
      <alignment horizontal="right"/>
    </xf>
    <xf numFmtId="165" fontId="0" fillId="0" borderId="10" xfId="0" applyNumberFormat="1" applyBorder="1" applyAlignment="1">
      <alignment horizontal="right"/>
    </xf>
    <xf numFmtId="165" fontId="0" fillId="0" borderId="0" xfId="0" applyNumberFormat="1" applyAlignment="1">
      <alignment horizontal="right"/>
    </xf>
    <xf numFmtId="165" fontId="0" fillId="0" borderId="10" xfId="0" applyNumberFormat="1" applyFill="1" applyBorder="1" applyAlignment="1">
      <alignment horizontal="right"/>
    </xf>
    <xf numFmtId="165" fontId="0" fillId="0" borderId="11" xfId="0" applyNumberForma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165" fontId="0" fillId="0" borderId="10" xfId="0" applyNumberFormat="1" applyFill="1" applyBorder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12" xfId="0" applyBorder="1" applyAlignment="1">
      <alignment horizontal="center"/>
    </xf>
    <xf numFmtId="1" fontId="2" fillId="0" borderId="12" xfId="0" applyNumberFormat="1" applyFon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0" fontId="2" fillId="0" borderId="12" xfId="0" applyFont="1" applyBorder="1" applyAlignment="1">
      <alignment horizontal="center"/>
    </xf>
    <xf numFmtId="165" fontId="0" fillId="0" borderId="12" xfId="0" applyNumberFormat="1" applyBorder="1" applyAlignment="1">
      <alignment/>
    </xf>
    <xf numFmtId="14" fontId="0" fillId="0" borderId="12" xfId="0" applyNumberFormat="1" applyFont="1" applyFill="1" applyBorder="1" applyAlignment="1">
      <alignment horizontal="right" vertical="center"/>
    </xf>
    <xf numFmtId="0" fontId="0" fillId="0" borderId="12" xfId="0" applyFont="1" applyFill="1" applyBorder="1" applyAlignment="1">
      <alignment horizontal="center" vertical="center"/>
    </xf>
    <xf numFmtId="164" fontId="0" fillId="0" borderId="12" xfId="0" applyNumberFormat="1" applyFont="1" applyFill="1" applyBorder="1" applyAlignment="1">
      <alignment horizontal="right" vertical="center"/>
    </xf>
    <xf numFmtId="164" fontId="0" fillId="0" borderId="12" xfId="0" applyNumberFormat="1" applyFont="1" applyFill="1" applyBorder="1" applyAlignment="1">
      <alignment horizontal="center" vertical="center"/>
    </xf>
    <xf numFmtId="165" fontId="0" fillId="0" borderId="12" xfId="0" applyNumberFormat="1" applyFont="1" applyFill="1" applyBorder="1" applyAlignment="1">
      <alignment horizontal="center" vertical="center"/>
    </xf>
    <xf numFmtId="165" fontId="0" fillId="0" borderId="12" xfId="0" applyNumberFormat="1" applyFont="1" applyFill="1" applyBorder="1" applyAlignment="1">
      <alignment horizontal="center" vertical="center" wrapText="1"/>
    </xf>
    <xf numFmtId="1" fontId="0" fillId="0" borderId="12" xfId="0" applyNumberFormat="1" applyFont="1" applyFill="1" applyBorder="1" applyAlignment="1">
      <alignment horizontal="right" vertical="center"/>
    </xf>
    <xf numFmtId="1" fontId="0" fillId="0" borderId="12" xfId="0" applyNumberFormat="1" applyFont="1" applyFill="1" applyBorder="1" applyAlignment="1">
      <alignment horizontal="center" vertical="center" wrapText="1"/>
    </xf>
    <xf numFmtId="2" fontId="0" fillId="0" borderId="12" xfId="0" applyNumberFormat="1" applyFont="1" applyFill="1" applyBorder="1" applyAlignment="1">
      <alignment horizontal="center" vertical="center" wrapText="1"/>
    </xf>
    <xf numFmtId="165" fontId="2" fillId="25" borderId="12" xfId="0" applyNumberFormat="1" applyFont="1" applyFill="1" applyBorder="1" applyAlignment="1">
      <alignment horizontal="center" vertical="center" wrapText="1"/>
    </xf>
    <xf numFmtId="1" fontId="2" fillId="25" borderId="12" xfId="0" applyNumberFormat="1" applyFont="1" applyFill="1" applyBorder="1" applyAlignment="1">
      <alignment/>
    </xf>
    <xf numFmtId="1" fontId="2" fillId="25" borderId="12" xfId="0" applyNumberFormat="1" applyFont="1" applyFill="1" applyBorder="1" applyAlignment="1">
      <alignment horizontal="right" vertical="center" wrapText="1"/>
    </xf>
    <xf numFmtId="1" fontId="2" fillId="25" borderId="10" xfId="0" applyNumberFormat="1" applyFont="1" applyFill="1" applyBorder="1" applyAlignment="1">
      <alignment/>
    </xf>
    <xf numFmtId="2" fontId="2" fillId="25" borderId="10" xfId="0" applyNumberFormat="1" applyFont="1" applyFill="1" applyBorder="1" applyAlignment="1">
      <alignment/>
    </xf>
    <xf numFmtId="165" fontId="2" fillId="25" borderId="10" xfId="0" applyNumberFormat="1" applyFont="1" applyFill="1" applyBorder="1" applyAlignment="1">
      <alignment/>
    </xf>
    <xf numFmtId="165" fontId="2" fillId="25" borderId="10" xfId="0" applyNumberFormat="1" applyFont="1" applyFill="1" applyBorder="1" applyAlignment="1">
      <alignment horizontal="right"/>
    </xf>
    <xf numFmtId="0" fontId="2" fillId="25" borderId="13" xfId="0" applyFont="1" applyFill="1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15" xfId="0" applyBorder="1" applyAlignment="1">
      <alignment horizontal="right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8"/>
  <sheetViews>
    <sheetView tabSelected="1" zoomScalePageLayoutView="0" workbookViewId="0" topLeftCell="A1">
      <pane xSplit="1" ySplit="2" topLeftCell="B45" activePane="bottomRight" state="frozen"/>
      <selection pane="topLeft" activeCell="A1" sqref="A1"/>
      <selection pane="topRight" activeCell="B1" sqref="B1"/>
      <selection pane="bottomLeft" activeCell="A2" sqref="A2"/>
      <selection pane="bottomRight" activeCell="I90" sqref="I90"/>
    </sheetView>
  </sheetViews>
  <sheetFormatPr defaultColWidth="11.421875" defaultRowHeight="12.75"/>
  <cols>
    <col min="2" max="2" width="8.00390625" style="6" bestFit="1" customWidth="1"/>
    <col min="3" max="3" width="22.57421875" style="0" bestFit="1" customWidth="1"/>
    <col min="4" max="4" width="12.28125" style="6" bestFit="1" customWidth="1"/>
    <col min="5" max="5" width="19.00390625" style="6" bestFit="1" customWidth="1"/>
    <col min="6" max="6" width="11.421875" style="3" customWidth="1"/>
    <col min="7" max="7" width="12.140625" style="1" bestFit="1" customWidth="1"/>
    <col min="8" max="8" width="12.00390625" style="4" bestFit="1" customWidth="1"/>
    <col min="9" max="9" width="10.421875" style="51" customWidth="1"/>
    <col min="10" max="10" width="12.421875" style="51" customWidth="1"/>
    <col min="11" max="11" width="11.421875" style="51" customWidth="1"/>
    <col min="12" max="12" width="11.421875" style="56" customWidth="1"/>
    <col min="13" max="13" width="8.140625" style="2" bestFit="1" customWidth="1"/>
    <col min="14" max="14" width="10.8515625" style="2" bestFit="1" customWidth="1"/>
    <col min="15" max="15" width="10.7109375" style="2" bestFit="1" customWidth="1"/>
    <col min="16" max="16" width="10.00390625" style="2" bestFit="1" customWidth="1"/>
    <col min="17" max="18" width="10.00390625" style="5" bestFit="1" customWidth="1"/>
    <col min="19" max="19" width="10.00390625" style="4" bestFit="1" customWidth="1"/>
    <col min="20" max="20" width="7.140625" style="4" bestFit="1" customWidth="1"/>
    <col min="21" max="21" width="9.28125" style="4" bestFit="1" customWidth="1"/>
    <col min="22" max="22" width="14.00390625" style="4" bestFit="1" customWidth="1"/>
    <col min="23" max="23" width="11.421875" style="4" customWidth="1"/>
    <col min="24" max="24" width="11.28125" style="0" bestFit="1" customWidth="1"/>
    <col min="25" max="25" width="15.00390625" style="0" bestFit="1" customWidth="1"/>
    <col min="30" max="30" width="14.421875" style="0" bestFit="1" customWidth="1"/>
  </cols>
  <sheetData>
    <row r="1" spans="1:23" ht="14.25" thickBot="1" thickTop="1">
      <c r="A1" s="30"/>
      <c r="B1" s="31"/>
      <c r="C1" s="30"/>
      <c r="D1" s="44" t="s">
        <v>111</v>
      </c>
      <c r="E1" s="45"/>
      <c r="F1" s="45"/>
      <c r="G1" s="45"/>
      <c r="H1" s="45"/>
      <c r="I1" s="46" t="s">
        <v>115</v>
      </c>
      <c r="J1" s="46"/>
      <c r="K1" s="46"/>
      <c r="L1" s="57"/>
      <c r="M1" s="58" t="s">
        <v>113</v>
      </c>
      <c r="N1" s="59"/>
      <c r="O1" s="58" t="s">
        <v>112</v>
      </c>
      <c r="P1" s="60"/>
      <c r="Q1" s="60"/>
      <c r="R1" s="60"/>
      <c r="S1" s="60"/>
      <c r="T1" s="61"/>
      <c r="U1" s="61"/>
      <c r="V1" s="61"/>
      <c r="W1" s="61"/>
    </row>
    <row r="2" spans="1:23" s="21" customFormat="1" ht="39.75" thickBot="1" thickTop="1">
      <c r="A2" s="32" t="s">
        <v>88</v>
      </c>
      <c r="B2" s="33" t="s">
        <v>0</v>
      </c>
      <c r="C2" s="33" t="s">
        <v>1</v>
      </c>
      <c r="D2" s="33" t="s">
        <v>12</v>
      </c>
      <c r="E2" s="33" t="s">
        <v>73</v>
      </c>
      <c r="F2" s="34" t="s">
        <v>2</v>
      </c>
      <c r="G2" s="35" t="s">
        <v>3</v>
      </c>
      <c r="H2" s="36" t="s">
        <v>89</v>
      </c>
      <c r="I2" s="48" t="s">
        <v>110</v>
      </c>
      <c r="J2" s="48" t="s">
        <v>109</v>
      </c>
      <c r="K2" s="48" t="s">
        <v>108</v>
      </c>
      <c r="L2" s="37" t="s">
        <v>116</v>
      </c>
      <c r="M2" s="38" t="s">
        <v>56</v>
      </c>
      <c r="N2" s="38" t="s">
        <v>114</v>
      </c>
      <c r="O2" s="39" t="s">
        <v>98</v>
      </c>
      <c r="P2" s="39" t="s">
        <v>99</v>
      </c>
      <c r="Q2" s="40" t="s">
        <v>100</v>
      </c>
      <c r="R2" s="40" t="s">
        <v>101</v>
      </c>
      <c r="S2" s="41" t="s">
        <v>102</v>
      </c>
      <c r="T2" s="42" t="s">
        <v>57</v>
      </c>
      <c r="U2" s="43" t="s">
        <v>105</v>
      </c>
      <c r="V2" s="43" t="s">
        <v>104</v>
      </c>
      <c r="W2" s="43" t="s">
        <v>103</v>
      </c>
    </row>
    <row r="3" spans="1:23" s="47" customFormat="1" ht="14.25" thickBot="1" thickTop="1">
      <c r="A3" s="62">
        <v>41270</v>
      </c>
      <c r="B3" s="63"/>
      <c r="C3" s="63"/>
      <c r="D3" s="63"/>
      <c r="E3" s="63"/>
      <c r="F3" s="64"/>
      <c r="G3" s="65"/>
      <c r="H3" s="66"/>
      <c r="I3" s="71" t="s">
        <v>120</v>
      </c>
      <c r="J3" s="71"/>
      <c r="K3" s="48">
        <v>5</v>
      </c>
      <c r="L3" s="67"/>
      <c r="M3" s="68"/>
      <c r="N3" s="72">
        <v>23037</v>
      </c>
      <c r="O3" s="73">
        <v>22996</v>
      </c>
      <c r="P3" s="69"/>
      <c r="Q3" s="70"/>
      <c r="R3" s="70"/>
      <c r="S3" s="67"/>
      <c r="T3" s="66"/>
      <c r="U3" s="67"/>
      <c r="V3" s="67"/>
      <c r="W3" s="67"/>
    </row>
    <row r="4" spans="1:23" ht="13.5" thickTop="1">
      <c r="A4" s="22">
        <v>41271</v>
      </c>
      <c r="B4" s="23" t="s">
        <v>93</v>
      </c>
      <c r="C4" s="24" t="s">
        <v>4</v>
      </c>
      <c r="D4" s="23" t="s">
        <v>13</v>
      </c>
      <c r="E4" s="23"/>
      <c r="F4" s="25">
        <v>45.998</v>
      </c>
      <c r="G4" s="26">
        <v>12.86044</v>
      </c>
      <c r="H4" s="27">
        <v>0</v>
      </c>
      <c r="I4" s="49">
        <v>4</v>
      </c>
      <c r="J4" s="49">
        <v>4</v>
      </c>
      <c r="K4" s="49">
        <f>K3-I4+J4</f>
        <v>5</v>
      </c>
      <c r="L4" s="53" t="s">
        <v>119</v>
      </c>
      <c r="M4" s="28">
        <v>455</v>
      </c>
      <c r="N4" s="2">
        <f>N3+M4</f>
        <v>23492</v>
      </c>
      <c r="O4" s="28">
        <v>23357</v>
      </c>
      <c r="P4" s="28">
        <f>O4-O3</f>
        <v>361</v>
      </c>
      <c r="Q4" s="29">
        <v>40.27</v>
      </c>
      <c r="R4" s="29">
        <f>Q4/P4*100</f>
        <v>11.155124653739614</v>
      </c>
      <c r="S4" s="27">
        <v>57.5</v>
      </c>
      <c r="T4" s="27"/>
      <c r="U4" s="27"/>
      <c r="V4" s="27"/>
      <c r="W4" s="27"/>
    </row>
    <row r="5" spans="1:23" ht="12.75">
      <c r="A5" s="7">
        <v>41272</v>
      </c>
      <c r="B5" s="8" t="s">
        <v>93</v>
      </c>
      <c r="C5" s="9" t="s">
        <v>5</v>
      </c>
      <c r="D5" s="8" t="s">
        <v>13</v>
      </c>
      <c r="E5" s="8"/>
      <c r="F5" s="10">
        <v>45.42363</v>
      </c>
      <c r="G5" s="11">
        <v>11.24545</v>
      </c>
      <c r="H5" s="12">
        <v>5</v>
      </c>
      <c r="I5" s="50">
        <v>0</v>
      </c>
      <c r="J5" s="50">
        <v>15</v>
      </c>
      <c r="K5" s="50">
        <f>K4-I5+J5</f>
        <v>20</v>
      </c>
      <c r="L5" s="53" t="s">
        <v>117</v>
      </c>
      <c r="M5" s="13">
        <v>177</v>
      </c>
      <c r="N5" s="13">
        <f>N4+M5</f>
        <v>23669</v>
      </c>
      <c r="O5" s="13"/>
      <c r="P5" s="28"/>
      <c r="Q5" s="14"/>
      <c r="R5" s="14"/>
      <c r="S5" s="12"/>
      <c r="T5" s="12"/>
      <c r="U5" s="12"/>
      <c r="V5" s="12"/>
      <c r="W5" s="12"/>
    </row>
    <row r="6" spans="1:23" ht="12.75">
      <c r="A6" s="7">
        <v>41273</v>
      </c>
      <c r="B6" s="8" t="s">
        <v>93</v>
      </c>
      <c r="C6" s="9" t="s">
        <v>6</v>
      </c>
      <c r="D6" s="8" t="s">
        <v>13</v>
      </c>
      <c r="E6" s="8"/>
      <c r="F6" s="10">
        <v>44.27778</v>
      </c>
      <c r="G6" s="11">
        <v>8.44157</v>
      </c>
      <c r="H6" s="12">
        <v>16</v>
      </c>
      <c r="I6" s="50">
        <v>6</v>
      </c>
      <c r="J6" s="50">
        <v>6</v>
      </c>
      <c r="K6" s="50">
        <f>K5-I6+J6</f>
        <v>20</v>
      </c>
      <c r="L6" s="54" t="s">
        <v>118</v>
      </c>
      <c r="M6" s="13">
        <v>342</v>
      </c>
      <c r="N6" s="13">
        <f aca="true" t="shared" si="0" ref="N6:N69">N5+M6</f>
        <v>24011</v>
      </c>
      <c r="O6" s="13"/>
      <c r="P6" s="28"/>
      <c r="Q6" s="14"/>
      <c r="R6" s="14"/>
      <c r="S6" s="12"/>
      <c r="T6" s="12"/>
      <c r="U6" s="12"/>
      <c r="V6" s="12">
        <v>28</v>
      </c>
      <c r="W6" s="12"/>
    </row>
    <row r="7" spans="1:23" ht="12.75">
      <c r="A7" s="7">
        <v>41274</v>
      </c>
      <c r="B7" s="8" t="s">
        <v>93</v>
      </c>
      <c r="C7" s="9" t="s">
        <v>6</v>
      </c>
      <c r="D7" s="8" t="s">
        <v>13</v>
      </c>
      <c r="E7" s="8"/>
      <c r="F7" s="10">
        <v>44.27778</v>
      </c>
      <c r="G7" s="11">
        <v>8.44157</v>
      </c>
      <c r="H7" s="12">
        <v>16</v>
      </c>
      <c r="I7" s="50">
        <v>0</v>
      </c>
      <c r="J7" s="50"/>
      <c r="K7" s="50">
        <f>K6-I7+J7</f>
        <v>20</v>
      </c>
      <c r="L7" s="54" t="s">
        <v>117</v>
      </c>
      <c r="M7" s="13">
        <v>0</v>
      </c>
      <c r="N7" s="13">
        <f t="shared" si="0"/>
        <v>24011</v>
      </c>
      <c r="O7" s="13"/>
      <c r="P7" s="28"/>
      <c r="Q7" s="14"/>
      <c r="R7" s="14"/>
      <c r="S7" s="12"/>
      <c r="T7" s="12"/>
      <c r="U7" s="12"/>
      <c r="V7" s="12"/>
      <c r="W7" s="12"/>
    </row>
    <row r="8" spans="1:23" ht="12.75">
      <c r="A8" s="7">
        <v>41275</v>
      </c>
      <c r="B8" s="8" t="s">
        <v>94</v>
      </c>
      <c r="C8" s="9" t="s">
        <v>10</v>
      </c>
      <c r="D8" s="8" t="s">
        <v>14</v>
      </c>
      <c r="E8" s="8" t="s">
        <v>26</v>
      </c>
      <c r="F8" s="10">
        <v>43.53889</v>
      </c>
      <c r="G8" s="11">
        <v>6.9425</v>
      </c>
      <c r="H8" s="12">
        <v>16</v>
      </c>
      <c r="I8" s="50">
        <v>2</v>
      </c>
      <c r="J8" s="50"/>
      <c r="K8" s="50">
        <f>K7-I8+J8</f>
        <v>18</v>
      </c>
      <c r="L8" s="54" t="s">
        <v>117</v>
      </c>
      <c r="M8" s="13">
        <v>199</v>
      </c>
      <c r="N8" s="13">
        <f t="shared" si="0"/>
        <v>24210</v>
      </c>
      <c r="O8" s="13">
        <v>24164</v>
      </c>
      <c r="P8" s="13">
        <v>807</v>
      </c>
      <c r="Q8" s="14">
        <v>74.18</v>
      </c>
      <c r="R8" s="14">
        <f>Q8/P8*100</f>
        <v>9.192069392812888</v>
      </c>
      <c r="S8" s="12">
        <v>99.4</v>
      </c>
      <c r="T8" s="12"/>
      <c r="U8" s="12"/>
      <c r="V8" s="12"/>
      <c r="W8" s="12"/>
    </row>
    <row r="9" spans="1:23" ht="12.75">
      <c r="A9" s="7">
        <v>41276</v>
      </c>
      <c r="B9" s="8" t="s">
        <v>94</v>
      </c>
      <c r="C9" s="9" t="s">
        <v>7</v>
      </c>
      <c r="D9" s="8" t="s">
        <v>13</v>
      </c>
      <c r="E9" s="8"/>
      <c r="F9" s="10">
        <v>43.32908</v>
      </c>
      <c r="G9" s="11">
        <v>5.04076</v>
      </c>
      <c r="H9" s="12">
        <v>6</v>
      </c>
      <c r="I9" s="50">
        <v>2</v>
      </c>
      <c r="J9" s="50"/>
      <c r="K9" s="50">
        <f aca="true" t="shared" si="1" ref="K9:K53">K8-I9+J9</f>
        <v>16</v>
      </c>
      <c r="L9" s="54" t="s">
        <v>117</v>
      </c>
      <c r="M9" s="13">
        <v>192</v>
      </c>
      <c r="N9" s="13">
        <f t="shared" si="0"/>
        <v>24402</v>
      </c>
      <c r="O9" s="13"/>
      <c r="P9" s="13"/>
      <c r="Q9" s="14"/>
      <c r="R9" s="14"/>
      <c r="S9" s="12"/>
      <c r="T9" s="12"/>
      <c r="U9" s="12"/>
      <c r="V9" s="12"/>
      <c r="W9" s="12"/>
    </row>
    <row r="10" spans="1:23" ht="12.75">
      <c r="A10" s="7">
        <v>41277</v>
      </c>
      <c r="B10" s="8" t="s">
        <v>94</v>
      </c>
      <c r="C10" s="9" t="s">
        <v>8</v>
      </c>
      <c r="D10" s="8" t="s">
        <v>13</v>
      </c>
      <c r="E10" s="8"/>
      <c r="F10" s="10">
        <v>43.18035</v>
      </c>
      <c r="G10" s="11">
        <v>3.02295</v>
      </c>
      <c r="H10" s="12">
        <v>9</v>
      </c>
      <c r="I10" s="50">
        <v>2</v>
      </c>
      <c r="J10" s="50"/>
      <c r="K10" s="50">
        <f t="shared" si="1"/>
        <v>14</v>
      </c>
      <c r="L10" s="54" t="s">
        <v>117</v>
      </c>
      <c r="M10" s="13">
        <v>253</v>
      </c>
      <c r="N10" s="13">
        <f t="shared" si="0"/>
        <v>24655</v>
      </c>
      <c r="O10" s="13"/>
      <c r="P10" s="13"/>
      <c r="Q10" s="14"/>
      <c r="R10" s="14"/>
      <c r="S10" s="12"/>
      <c r="T10" s="12"/>
      <c r="U10" s="12"/>
      <c r="V10" s="12">
        <v>5</v>
      </c>
      <c r="W10" s="12"/>
    </row>
    <row r="11" spans="1:23" ht="12.75">
      <c r="A11" s="7">
        <v>41278</v>
      </c>
      <c r="B11" s="8" t="s">
        <v>94</v>
      </c>
      <c r="C11" s="9" t="s">
        <v>9</v>
      </c>
      <c r="D11" s="8" t="s">
        <v>13</v>
      </c>
      <c r="E11" s="8"/>
      <c r="F11" s="10">
        <v>43.08484</v>
      </c>
      <c r="G11" s="11">
        <v>1.87436</v>
      </c>
      <c r="H11" s="12">
        <v>0</v>
      </c>
      <c r="I11" s="50">
        <v>2</v>
      </c>
      <c r="J11" s="50"/>
      <c r="K11" s="50">
        <f t="shared" si="1"/>
        <v>12</v>
      </c>
      <c r="L11" s="54" t="s">
        <v>117</v>
      </c>
      <c r="M11" s="13">
        <v>116</v>
      </c>
      <c r="N11" s="13">
        <f t="shared" si="0"/>
        <v>24771</v>
      </c>
      <c r="O11" s="13">
        <v>24723</v>
      </c>
      <c r="P11" s="13">
        <v>559</v>
      </c>
      <c r="Q11" s="14">
        <v>59.75</v>
      </c>
      <c r="R11" s="14">
        <f>Q11/P11*100</f>
        <v>10.688729874776387</v>
      </c>
      <c r="S11" s="12">
        <v>80.01</v>
      </c>
      <c r="T11" s="12"/>
      <c r="U11" s="12"/>
      <c r="V11" s="12"/>
      <c r="W11" s="12"/>
    </row>
    <row r="12" spans="1:23" ht="12.75">
      <c r="A12" s="7">
        <v>41279</v>
      </c>
      <c r="B12" s="8" t="s">
        <v>94</v>
      </c>
      <c r="C12" s="9" t="s">
        <v>15</v>
      </c>
      <c r="D12" s="8" t="s">
        <v>14</v>
      </c>
      <c r="E12" s="8" t="s">
        <v>27</v>
      </c>
      <c r="F12" s="10">
        <v>43.0919</v>
      </c>
      <c r="G12" s="11">
        <v>0.554</v>
      </c>
      <c r="H12" s="12">
        <v>12.2</v>
      </c>
      <c r="I12" s="50">
        <v>2</v>
      </c>
      <c r="J12" s="50"/>
      <c r="K12" s="50">
        <f t="shared" si="1"/>
        <v>10</v>
      </c>
      <c r="L12" s="54" t="s">
        <v>117</v>
      </c>
      <c r="M12" s="13">
        <v>140</v>
      </c>
      <c r="N12" s="13">
        <f t="shared" si="0"/>
        <v>24911</v>
      </c>
      <c r="O12" s="13"/>
      <c r="P12" s="13"/>
      <c r="Q12" s="14"/>
      <c r="R12" s="14"/>
      <c r="S12" s="12"/>
      <c r="T12" s="12"/>
      <c r="U12" s="12"/>
      <c r="V12" s="12"/>
      <c r="W12" s="12"/>
    </row>
    <row r="13" spans="1:23" ht="12.75">
      <c r="A13" s="7">
        <v>41280</v>
      </c>
      <c r="B13" s="8" t="s">
        <v>94</v>
      </c>
      <c r="C13" s="9" t="s">
        <v>11</v>
      </c>
      <c r="D13" s="8" t="s">
        <v>14</v>
      </c>
      <c r="E13" s="8" t="s">
        <v>28</v>
      </c>
      <c r="F13" s="10">
        <v>43.32058</v>
      </c>
      <c r="G13" s="11">
        <v>-0.4515</v>
      </c>
      <c r="H13" s="12">
        <v>17.3</v>
      </c>
      <c r="I13" s="50">
        <v>2</v>
      </c>
      <c r="J13" s="50">
        <v>26</v>
      </c>
      <c r="K13" s="50">
        <f t="shared" si="1"/>
        <v>34</v>
      </c>
      <c r="L13" s="54" t="s">
        <v>117</v>
      </c>
      <c r="M13" s="13">
        <v>111</v>
      </c>
      <c r="N13" s="13">
        <f t="shared" si="0"/>
        <v>25022</v>
      </c>
      <c r="O13" s="13"/>
      <c r="P13" s="13"/>
      <c r="Q13" s="14"/>
      <c r="R13" s="14"/>
      <c r="S13" s="12"/>
      <c r="T13" s="12"/>
      <c r="U13" s="12"/>
      <c r="V13" s="12"/>
      <c r="W13" s="12"/>
    </row>
    <row r="14" spans="1:23" ht="12.75">
      <c r="A14" s="7">
        <v>41281</v>
      </c>
      <c r="B14" s="8" t="s">
        <v>95</v>
      </c>
      <c r="C14" s="9" t="s">
        <v>16</v>
      </c>
      <c r="D14" s="8" t="s">
        <v>17</v>
      </c>
      <c r="E14" s="8"/>
      <c r="F14" s="10">
        <v>43.37848</v>
      </c>
      <c r="G14" s="11">
        <v>-1.79701</v>
      </c>
      <c r="H14" s="12">
        <v>0</v>
      </c>
      <c r="I14" s="50">
        <v>2</v>
      </c>
      <c r="J14" s="50"/>
      <c r="K14" s="50">
        <f t="shared" si="1"/>
        <v>32</v>
      </c>
      <c r="L14" s="54" t="s">
        <v>117</v>
      </c>
      <c r="M14" s="13">
        <v>158</v>
      </c>
      <c r="N14" s="13">
        <f t="shared" si="0"/>
        <v>25180</v>
      </c>
      <c r="O14" s="13"/>
      <c r="P14" s="13"/>
      <c r="Q14" s="14"/>
      <c r="R14" s="14"/>
      <c r="S14" s="12"/>
      <c r="T14" s="12">
        <v>14.4</v>
      </c>
      <c r="U14" s="12"/>
      <c r="V14" s="12"/>
      <c r="W14" s="12"/>
    </row>
    <row r="15" spans="1:23" ht="12.75">
      <c r="A15" s="7">
        <v>41282</v>
      </c>
      <c r="B15" s="8" t="s">
        <v>95</v>
      </c>
      <c r="C15" s="9" t="s">
        <v>18</v>
      </c>
      <c r="D15" s="8" t="s">
        <v>13</v>
      </c>
      <c r="E15" s="8"/>
      <c r="F15" s="10">
        <v>43.29304</v>
      </c>
      <c r="G15" s="11">
        <v>-2.247</v>
      </c>
      <c r="H15" s="12">
        <v>0</v>
      </c>
      <c r="I15" s="50">
        <v>2</v>
      </c>
      <c r="J15" s="50"/>
      <c r="K15" s="50">
        <f t="shared" si="1"/>
        <v>30</v>
      </c>
      <c r="L15" s="54" t="s">
        <v>117</v>
      </c>
      <c r="M15" s="13">
        <v>89</v>
      </c>
      <c r="N15" s="13">
        <f t="shared" si="0"/>
        <v>25269</v>
      </c>
      <c r="O15" s="13">
        <v>25204</v>
      </c>
      <c r="P15" s="13">
        <v>481</v>
      </c>
      <c r="Q15" s="14">
        <v>50.2</v>
      </c>
      <c r="R15" s="14">
        <f>Q15/P15*100</f>
        <v>10.436590436590437</v>
      </c>
      <c r="S15" s="12">
        <v>68.02</v>
      </c>
      <c r="T15" s="12"/>
      <c r="U15" s="12"/>
      <c r="V15" s="12"/>
      <c r="W15" s="12"/>
    </row>
    <row r="16" spans="1:23" ht="12.75">
      <c r="A16" s="7">
        <v>41283</v>
      </c>
      <c r="B16" s="8" t="s">
        <v>95</v>
      </c>
      <c r="C16" s="9" t="s">
        <v>19</v>
      </c>
      <c r="D16" s="8" t="s">
        <v>13</v>
      </c>
      <c r="E16" s="8"/>
      <c r="F16" s="10">
        <v>43.34472</v>
      </c>
      <c r="G16" s="11">
        <v>-3.74139</v>
      </c>
      <c r="H16" s="12">
        <v>0</v>
      </c>
      <c r="I16" s="50">
        <v>2</v>
      </c>
      <c r="J16" s="50"/>
      <c r="K16" s="50">
        <f t="shared" si="1"/>
        <v>28</v>
      </c>
      <c r="L16" s="54" t="s">
        <v>117</v>
      </c>
      <c r="M16" s="13">
        <v>161</v>
      </c>
      <c r="N16" s="13">
        <f t="shared" si="0"/>
        <v>25430</v>
      </c>
      <c r="O16" s="13"/>
      <c r="P16" s="13"/>
      <c r="Q16" s="14"/>
      <c r="R16" s="14"/>
      <c r="S16" s="12"/>
      <c r="T16" s="12"/>
      <c r="U16" s="12"/>
      <c r="V16" s="12">
        <v>8</v>
      </c>
      <c r="W16" s="12"/>
    </row>
    <row r="17" spans="1:23" ht="12.75">
      <c r="A17" s="7">
        <v>41284</v>
      </c>
      <c r="B17" s="8" t="s">
        <v>95</v>
      </c>
      <c r="C17" s="9" t="s">
        <v>20</v>
      </c>
      <c r="D17" s="8" t="s">
        <v>17</v>
      </c>
      <c r="E17" s="8"/>
      <c r="F17" s="10">
        <v>43.38975</v>
      </c>
      <c r="G17" s="11">
        <v>-4.10662</v>
      </c>
      <c r="H17" s="12">
        <v>0</v>
      </c>
      <c r="I17" s="50">
        <v>2</v>
      </c>
      <c r="J17" s="50"/>
      <c r="K17" s="50">
        <f t="shared" si="1"/>
        <v>26</v>
      </c>
      <c r="L17" s="54" t="s">
        <v>117</v>
      </c>
      <c r="M17" s="13">
        <v>62</v>
      </c>
      <c r="N17" s="13">
        <f t="shared" si="0"/>
        <v>25492</v>
      </c>
      <c r="O17" s="13"/>
      <c r="P17" s="13"/>
      <c r="Q17" s="14"/>
      <c r="R17" s="14"/>
      <c r="S17" s="12"/>
      <c r="T17" s="12"/>
      <c r="U17" s="12">
        <v>34</v>
      </c>
      <c r="V17" s="12"/>
      <c r="W17" s="12"/>
    </row>
    <row r="18" spans="1:23" ht="12.75">
      <c r="A18" s="7">
        <v>41285</v>
      </c>
      <c r="B18" s="8" t="s">
        <v>95</v>
      </c>
      <c r="C18" s="9" t="s">
        <v>21</v>
      </c>
      <c r="D18" s="8" t="s">
        <v>13</v>
      </c>
      <c r="E18" s="8"/>
      <c r="F18" s="10">
        <v>43.35271</v>
      </c>
      <c r="G18" s="11">
        <v>-5.12577</v>
      </c>
      <c r="H18" s="12">
        <v>0</v>
      </c>
      <c r="I18" s="50">
        <v>2</v>
      </c>
      <c r="J18" s="50"/>
      <c r="K18" s="50">
        <f t="shared" si="1"/>
        <v>24</v>
      </c>
      <c r="L18" s="54" t="s">
        <v>117</v>
      </c>
      <c r="M18" s="13">
        <v>104</v>
      </c>
      <c r="N18" s="13">
        <f t="shared" si="0"/>
        <v>25596</v>
      </c>
      <c r="O18" s="13"/>
      <c r="P18" s="13"/>
      <c r="Q18" s="14"/>
      <c r="R18" s="14"/>
      <c r="S18" s="12"/>
      <c r="T18" s="12"/>
      <c r="U18" s="12"/>
      <c r="V18" s="12"/>
      <c r="W18" s="12"/>
    </row>
    <row r="19" spans="1:23" ht="12.75">
      <c r="A19" s="7">
        <v>41286</v>
      </c>
      <c r="B19" s="8" t="s">
        <v>95</v>
      </c>
      <c r="C19" s="9" t="s">
        <v>22</v>
      </c>
      <c r="D19" s="8" t="s">
        <v>13</v>
      </c>
      <c r="E19" s="8"/>
      <c r="F19" s="10">
        <v>43.56029</v>
      </c>
      <c r="G19" s="11">
        <v>-6.17723</v>
      </c>
      <c r="H19" s="12">
        <v>0</v>
      </c>
      <c r="I19" s="50">
        <v>2</v>
      </c>
      <c r="J19" s="50"/>
      <c r="K19" s="50">
        <f t="shared" si="1"/>
        <v>22</v>
      </c>
      <c r="L19" s="54" t="s">
        <v>117</v>
      </c>
      <c r="M19" s="13">
        <v>133</v>
      </c>
      <c r="N19" s="13">
        <f t="shared" si="0"/>
        <v>25729</v>
      </c>
      <c r="O19" s="13"/>
      <c r="P19" s="13"/>
      <c r="Q19" s="14"/>
      <c r="R19" s="14"/>
      <c r="S19" s="12"/>
      <c r="T19" s="12"/>
      <c r="U19" s="12">
        <v>6</v>
      </c>
      <c r="V19" s="12">
        <v>6.8</v>
      </c>
      <c r="W19" s="12"/>
    </row>
    <row r="20" spans="1:23" ht="12.75">
      <c r="A20" s="7">
        <v>41287</v>
      </c>
      <c r="B20" s="8" t="s">
        <v>95</v>
      </c>
      <c r="C20" s="9" t="s">
        <v>23</v>
      </c>
      <c r="D20" s="8" t="s">
        <v>13</v>
      </c>
      <c r="E20" s="8"/>
      <c r="F20" s="10">
        <v>43.00444</v>
      </c>
      <c r="G20" s="11">
        <v>-7.56139</v>
      </c>
      <c r="H20" s="12">
        <v>0</v>
      </c>
      <c r="I20" s="50">
        <v>2</v>
      </c>
      <c r="J20" s="50"/>
      <c r="K20" s="50">
        <f t="shared" si="1"/>
        <v>20</v>
      </c>
      <c r="L20" s="54" t="s">
        <v>117</v>
      </c>
      <c r="M20" s="13">
        <v>164</v>
      </c>
      <c r="N20" s="13">
        <f t="shared" si="0"/>
        <v>25893</v>
      </c>
      <c r="O20" s="13"/>
      <c r="P20" s="13"/>
      <c r="Q20" s="14"/>
      <c r="R20" s="14"/>
      <c r="S20" s="12"/>
      <c r="T20" s="12"/>
      <c r="U20" s="12"/>
      <c r="V20" s="12"/>
      <c r="W20" s="12"/>
    </row>
    <row r="21" spans="1:23" ht="12.75">
      <c r="A21" s="7">
        <v>41288</v>
      </c>
      <c r="B21" s="8" t="s">
        <v>95</v>
      </c>
      <c r="C21" s="9" t="s">
        <v>24</v>
      </c>
      <c r="D21" s="8" t="s">
        <v>14</v>
      </c>
      <c r="E21" s="8" t="s">
        <v>25</v>
      </c>
      <c r="F21" s="10">
        <v>42.76072</v>
      </c>
      <c r="G21" s="11">
        <v>-9.06222</v>
      </c>
      <c r="H21" s="12">
        <v>14</v>
      </c>
      <c r="I21" s="50">
        <v>2</v>
      </c>
      <c r="J21" s="50"/>
      <c r="K21" s="50">
        <f t="shared" si="1"/>
        <v>18</v>
      </c>
      <c r="L21" s="54" t="s">
        <v>117</v>
      </c>
      <c r="M21" s="13">
        <v>188</v>
      </c>
      <c r="N21" s="13">
        <f t="shared" si="0"/>
        <v>26081</v>
      </c>
      <c r="O21" s="13">
        <v>25814</v>
      </c>
      <c r="P21" s="13">
        <v>610</v>
      </c>
      <c r="Q21" s="14">
        <v>69.69</v>
      </c>
      <c r="R21" s="14">
        <f>Q21/P21*100</f>
        <v>11.424590163934425</v>
      </c>
      <c r="S21" s="12">
        <v>97.01</v>
      </c>
      <c r="T21" s="12">
        <v>14.4</v>
      </c>
      <c r="U21" s="12"/>
      <c r="V21" s="12"/>
      <c r="W21" s="12">
        <v>17</v>
      </c>
    </row>
    <row r="22" spans="1:23" ht="12.75">
      <c r="A22" s="7">
        <v>41289</v>
      </c>
      <c r="B22" s="8" t="s">
        <v>95</v>
      </c>
      <c r="C22" s="9" t="s">
        <v>24</v>
      </c>
      <c r="D22" s="8" t="s">
        <v>14</v>
      </c>
      <c r="E22" s="8" t="s">
        <v>25</v>
      </c>
      <c r="F22" s="10">
        <v>42.76072</v>
      </c>
      <c r="G22" s="11">
        <v>-9.06222</v>
      </c>
      <c r="H22" s="12">
        <v>14</v>
      </c>
      <c r="I22" s="50">
        <v>0</v>
      </c>
      <c r="J22" s="50"/>
      <c r="K22" s="50">
        <f t="shared" si="1"/>
        <v>18</v>
      </c>
      <c r="L22" s="54" t="s">
        <v>117</v>
      </c>
      <c r="M22" s="13">
        <v>0</v>
      </c>
      <c r="N22" s="13">
        <f t="shared" si="0"/>
        <v>26081</v>
      </c>
      <c r="O22" s="13"/>
      <c r="P22" s="13"/>
      <c r="Q22" s="14"/>
      <c r="R22" s="14"/>
      <c r="S22" s="12"/>
      <c r="T22" s="12"/>
      <c r="U22" s="12"/>
      <c r="V22" s="12"/>
      <c r="W22" s="12"/>
    </row>
    <row r="23" spans="1:23" ht="12.75">
      <c r="A23" s="7">
        <v>41290</v>
      </c>
      <c r="B23" s="8" t="s">
        <v>95</v>
      </c>
      <c r="C23" s="9" t="s">
        <v>29</v>
      </c>
      <c r="D23" s="8" t="s">
        <v>13</v>
      </c>
      <c r="E23" s="8"/>
      <c r="F23" s="10">
        <v>42.64173</v>
      </c>
      <c r="G23" s="11">
        <v>-8.89683</v>
      </c>
      <c r="H23" s="12">
        <v>0</v>
      </c>
      <c r="I23" s="50">
        <v>2</v>
      </c>
      <c r="J23" s="50"/>
      <c r="K23" s="50">
        <f t="shared" si="1"/>
        <v>16</v>
      </c>
      <c r="L23" s="54" t="s">
        <v>117</v>
      </c>
      <c r="M23" s="13">
        <v>84</v>
      </c>
      <c r="N23" s="13">
        <f t="shared" si="0"/>
        <v>26165</v>
      </c>
      <c r="O23" s="13"/>
      <c r="P23" s="13"/>
      <c r="Q23" s="14"/>
      <c r="R23" s="14"/>
      <c r="S23" s="12"/>
      <c r="T23" s="12"/>
      <c r="U23" s="12"/>
      <c r="V23" s="12"/>
      <c r="W23" s="12"/>
    </row>
    <row r="24" spans="1:23" ht="12.75">
      <c r="A24" s="7">
        <v>41291</v>
      </c>
      <c r="B24" s="8" t="s">
        <v>95</v>
      </c>
      <c r="C24" s="9" t="s">
        <v>30</v>
      </c>
      <c r="D24" s="8" t="s">
        <v>13</v>
      </c>
      <c r="E24" s="8"/>
      <c r="F24" s="10">
        <v>42.33912</v>
      </c>
      <c r="G24" s="11">
        <v>-8.6127</v>
      </c>
      <c r="H24" s="12">
        <v>0</v>
      </c>
      <c r="I24" s="50">
        <v>2</v>
      </c>
      <c r="J24" s="50"/>
      <c r="K24" s="50">
        <f t="shared" si="1"/>
        <v>14</v>
      </c>
      <c r="L24" s="54" t="s">
        <v>117</v>
      </c>
      <c r="M24" s="13">
        <v>76</v>
      </c>
      <c r="N24" s="13">
        <f t="shared" si="0"/>
        <v>26241</v>
      </c>
      <c r="O24" s="13"/>
      <c r="P24" s="13"/>
      <c r="Q24" s="14"/>
      <c r="R24" s="14"/>
      <c r="S24" s="12"/>
      <c r="T24" s="12"/>
      <c r="U24" s="12"/>
      <c r="V24" s="12"/>
      <c r="W24" s="12"/>
    </row>
    <row r="25" spans="1:23" ht="12.75">
      <c r="A25" s="7">
        <v>41292</v>
      </c>
      <c r="B25" s="8" t="s">
        <v>96</v>
      </c>
      <c r="C25" s="9" t="s">
        <v>31</v>
      </c>
      <c r="D25" s="8" t="s">
        <v>13</v>
      </c>
      <c r="E25" s="8"/>
      <c r="F25" s="10">
        <v>41.93801</v>
      </c>
      <c r="G25" s="11">
        <v>-8.7469</v>
      </c>
      <c r="H25" s="12">
        <v>0</v>
      </c>
      <c r="I25" s="50">
        <v>2</v>
      </c>
      <c r="J25" s="50"/>
      <c r="K25" s="50">
        <f t="shared" si="1"/>
        <v>12</v>
      </c>
      <c r="L25" s="54" t="s">
        <v>117</v>
      </c>
      <c r="M25" s="13">
        <v>59</v>
      </c>
      <c r="N25" s="13">
        <f t="shared" si="0"/>
        <v>26300</v>
      </c>
      <c r="O25" s="13">
        <v>26241</v>
      </c>
      <c r="P25" s="13">
        <v>427</v>
      </c>
      <c r="Q25" s="14">
        <v>49.12</v>
      </c>
      <c r="R25" s="14">
        <f>Q25/P25*100</f>
        <v>11.50351288056206</v>
      </c>
      <c r="S25" s="12">
        <v>67</v>
      </c>
      <c r="T25" s="12"/>
      <c r="U25" s="12"/>
      <c r="V25" s="12"/>
      <c r="W25" s="12"/>
    </row>
    <row r="26" spans="1:23" ht="12.75">
      <c r="A26" s="7">
        <v>41293</v>
      </c>
      <c r="B26" s="8" t="s">
        <v>96</v>
      </c>
      <c r="C26" s="9" t="s">
        <v>32</v>
      </c>
      <c r="D26" s="8" t="s">
        <v>13</v>
      </c>
      <c r="E26" s="8"/>
      <c r="F26" s="10">
        <v>40.75385</v>
      </c>
      <c r="G26" s="11">
        <v>-8.56632</v>
      </c>
      <c r="H26" s="12">
        <v>0</v>
      </c>
      <c r="I26" s="50">
        <v>2</v>
      </c>
      <c r="J26" s="50">
        <v>26</v>
      </c>
      <c r="K26" s="50">
        <f t="shared" si="1"/>
        <v>36</v>
      </c>
      <c r="L26" s="54" t="s">
        <v>117</v>
      </c>
      <c r="M26" s="13">
        <v>183</v>
      </c>
      <c r="N26" s="13">
        <f t="shared" si="0"/>
        <v>26483</v>
      </c>
      <c r="O26" s="13"/>
      <c r="P26" s="13"/>
      <c r="Q26" s="14"/>
      <c r="R26" s="14"/>
      <c r="S26" s="12"/>
      <c r="T26" s="12"/>
      <c r="U26" s="12"/>
      <c r="V26" s="12"/>
      <c r="W26" s="12"/>
    </row>
    <row r="27" spans="1:23" ht="12.75">
      <c r="A27" s="7">
        <v>41294</v>
      </c>
      <c r="B27" s="8" t="s">
        <v>96</v>
      </c>
      <c r="C27" s="9" t="s">
        <v>33</v>
      </c>
      <c r="D27" s="8" t="s">
        <v>14</v>
      </c>
      <c r="E27" s="8" t="s">
        <v>34</v>
      </c>
      <c r="F27" s="10">
        <v>40.1888</v>
      </c>
      <c r="G27" s="11">
        <v>-8.39964</v>
      </c>
      <c r="H27" s="12">
        <v>16.9</v>
      </c>
      <c r="I27" s="50">
        <v>2</v>
      </c>
      <c r="J27" s="50"/>
      <c r="K27" s="50">
        <f t="shared" si="1"/>
        <v>34</v>
      </c>
      <c r="L27" s="54" t="s">
        <v>117</v>
      </c>
      <c r="M27" s="13">
        <v>93</v>
      </c>
      <c r="N27" s="13">
        <f t="shared" si="0"/>
        <v>26576</v>
      </c>
      <c r="O27" s="13"/>
      <c r="P27" s="13"/>
      <c r="Q27" s="14"/>
      <c r="R27" s="14"/>
      <c r="S27" s="12"/>
      <c r="T27" s="12"/>
      <c r="U27" s="12"/>
      <c r="V27" s="12"/>
      <c r="W27" s="12"/>
    </row>
    <row r="28" spans="1:23" ht="12.75">
      <c r="A28" s="7">
        <v>41295</v>
      </c>
      <c r="B28" s="8" t="s">
        <v>96</v>
      </c>
      <c r="C28" s="9" t="s">
        <v>35</v>
      </c>
      <c r="D28" s="8" t="s">
        <v>13</v>
      </c>
      <c r="E28" s="8"/>
      <c r="F28" s="10">
        <v>39.66139</v>
      </c>
      <c r="G28" s="11">
        <v>-8.82528</v>
      </c>
      <c r="H28" s="12">
        <v>0</v>
      </c>
      <c r="I28" s="50">
        <v>2</v>
      </c>
      <c r="J28" s="50"/>
      <c r="K28" s="50">
        <f t="shared" si="1"/>
        <v>32</v>
      </c>
      <c r="L28" s="54" t="s">
        <v>117</v>
      </c>
      <c r="M28" s="13">
        <v>99</v>
      </c>
      <c r="N28" s="13">
        <f t="shared" si="0"/>
        <v>26675</v>
      </c>
      <c r="O28" s="13"/>
      <c r="P28" s="13"/>
      <c r="Q28" s="14"/>
      <c r="R28" s="14"/>
      <c r="S28" s="12"/>
      <c r="T28" s="12"/>
      <c r="U28" s="12">
        <v>4</v>
      </c>
      <c r="V28" s="12"/>
      <c r="W28" s="12"/>
    </row>
    <row r="29" spans="1:23" ht="12.75">
      <c r="A29" s="7">
        <v>41296</v>
      </c>
      <c r="B29" s="8" t="s">
        <v>96</v>
      </c>
      <c r="C29" s="9" t="s">
        <v>36</v>
      </c>
      <c r="D29" s="8" t="s">
        <v>14</v>
      </c>
      <c r="E29" s="8" t="s">
        <v>37</v>
      </c>
      <c r="F29" s="10">
        <v>38.38</v>
      </c>
      <c r="G29" s="11">
        <v>-8.51611</v>
      </c>
      <c r="H29" s="12">
        <v>10</v>
      </c>
      <c r="I29" s="50">
        <v>2</v>
      </c>
      <c r="J29" s="50"/>
      <c r="K29" s="50">
        <f t="shared" si="1"/>
        <v>30</v>
      </c>
      <c r="L29" s="54" t="s">
        <v>117</v>
      </c>
      <c r="M29" s="13">
        <v>185</v>
      </c>
      <c r="N29" s="13">
        <f t="shared" si="0"/>
        <v>26860</v>
      </c>
      <c r="O29" s="13">
        <v>26753</v>
      </c>
      <c r="P29" s="13">
        <v>512</v>
      </c>
      <c r="Q29" s="14">
        <v>51.67</v>
      </c>
      <c r="R29" s="14">
        <f>Q29/P29*100</f>
        <v>10.091796875</v>
      </c>
      <c r="S29" s="12">
        <v>69.7</v>
      </c>
      <c r="T29" s="12"/>
      <c r="U29" s="12"/>
      <c r="V29" s="12"/>
      <c r="W29" s="12"/>
    </row>
    <row r="30" spans="1:23" ht="12.75">
      <c r="A30" s="7">
        <v>41297</v>
      </c>
      <c r="B30" s="8" t="s">
        <v>96</v>
      </c>
      <c r="C30" s="9" t="s">
        <v>36</v>
      </c>
      <c r="D30" s="8" t="s">
        <v>14</v>
      </c>
      <c r="E30" s="8" t="s">
        <v>37</v>
      </c>
      <c r="F30" s="10">
        <v>38.38</v>
      </c>
      <c r="G30" s="11">
        <v>-8.51611</v>
      </c>
      <c r="H30" s="12">
        <v>10</v>
      </c>
      <c r="I30" s="50">
        <v>0</v>
      </c>
      <c r="J30" s="50"/>
      <c r="K30" s="50">
        <f t="shared" si="1"/>
        <v>30</v>
      </c>
      <c r="L30" s="54" t="s">
        <v>117</v>
      </c>
      <c r="M30" s="13">
        <v>0</v>
      </c>
      <c r="N30" s="13">
        <f t="shared" si="0"/>
        <v>26860</v>
      </c>
      <c r="O30" s="13"/>
      <c r="P30" s="13"/>
      <c r="Q30" s="14"/>
      <c r="R30" s="14"/>
      <c r="S30" s="12"/>
      <c r="T30" s="12"/>
      <c r="U30" s="12"/>
      <c r="V30" s="12"/>
      <c r="W30" s="12"/>
    </row>
    <row r="31" spans="1:23" ht="12.75">
      <c r="A31" s="7">
        <v>41298</v>
      </c>
      <c r="B31" s="8" t="s">
        <v>96</v>
      </c>
      <c r="C31" s="9" t="s">
        <v>36</v>
      </c>
      <c r="D31" s="8" t="s">
        <v>14</v>
      </c>
      <c r="E31" s="8" t="s">
        <v>37</v>
      </c>
      <c r="F31" s="10">
        <v>38.38</v>
      </c>
      <c r="G31" s="11">
        <v>-8.51611</v>
      </c>
      <c r="H31" s="12">
        <v>10</v>
      </c>
      <c r="I31" s="50">
        <v>0</v>
      </c>
      <c r="J31" s="50"/>
      <c r="K31" s="50">
        <f t="shared" si="1"/>
        <v>30</v>
      </c>
      <c r="L31" s="54" t="s">
        <v>117</v>
      </c>
      <c r="M31" s="13">
        <v>0</v>
      </c>
      <c r="N31" s="13">
        <f t="shared" si="0"/>
        <v>26860</v>
      </c>
      <c r="O31" s="13"/>
      <c r="P31" s="13"/>
      <c r="Q31" s="14"/>
      <c r="R31" s="14"/>
      <c r="S31" s="12"/>
      <c r="T31" s="12"/>
      <c r="U31" s="12"/>
      <c r="V31" s="12"/>
      <c r="W31" s="12"/>
    </row>
    <row r="32" spans="1:23" ht="12.75">
      <c r="A32" s="7">
        <v>41299</v>
      </c>
      <c r="B32" s="8" t="s">
        <v>96</v>
      </c>
      <c r="C32" s="9" t="s">
        <v>38</v>
      </c>
      <c r="D32" s="8" t="s">
        <v>13</v>
      </c>
      <c r="E32" s="8"/>
      <c r="F32" s="10">
        <v>37.85242</v>
      </c>
      <c r="G32" s="11">
        <v>-8.78892</v>
      </c>
      <c r="H32" s="12">
        <v>0</v>
      </c>
      <c r="I32" s="50">
        <v>2</v>
      </c>
      <c r="J32" s="50"/>
      <c r="K32" s="50">
        <f t="shared" si="1"/>
        <v>28</v>
      </c>
      <c r="L32" s="54" t="s">
        <v>117</v>
      </c>
      <c r="M32" s="13">
        <v>101</v>
      </c>
      <c r="N32" s="13">
        <f t="shared" si="0"/>
        <v>26961</v>
      </c>
      <c r="O32" s="13"/>
      <c r="P32" s="13"/>
      <c r="Q32" s="14"/>
      <c r="R32" s="14"/>
      <c r="S32" s="12"/>
      <c r="T32" s="12"/>
      <c r="U32" s="12"/>
      <c r="V32" s="12"/>
      <c r="W32" s="12">
        <v>10.4</v>
      </c>
    </row>
    <row r="33" spans="1:23" ht="12.75">
      <c r="A33" s="7">
        <v>41300</v>
      </c>
      <c r="B33" s="8" t="s">
        <v>96</v>
      </c>
      <c r="C33" s="9" t="s">
        <v>39</v>
      </c>
      <c r="D33" s="8" t="s">
        <v>17</v>
      </c>
      <c r="E33" s="8"/>
      <c r="F33" s="10">
        <v>37.43466</v>
      </c>
      <c r="G33" s="11">
        <v>-8.76846</v>
      </c>
      <c r="H33" s="12">
        <v>0</v>
      </c>
      <c r="I33" s="50">
        <v>2</v>
      </c>
      <c r="J33" s="50"/>
      <c r="K33" s="50">
        <f t="shared" si="1"/>
        <v>26</v>
      </c>
      <c r="L33" s="54" t="s">
        <v>117</v>
      </c>
      <c r="M33" s="13">
        <v>85</v>
      </c>
      <c r="N33" s="13">
        <f t="shared" si="0"/>
        <v>27046</v>
      </c>
      <c r="O33" s="13"/>
      <c r="P33" s="13"/>
      <c r="Q33" s="14"/>
      <c r="R33" s="14"/>
      <c r="S33" s="12"/>
      <c r="T33" s="12"/>
      <c r="U33" s="12"/>
      <c r="V33" s="12"/>
      <c r="W33" s="12"/>
    </row>
    <row r="34" spans="1:23" ht="12.75">
      <c r="A34" s="7">
        <v>41301</v>
      </c>
      <c r="B34" s="8" t="s">
        <v>96</v>
      </c>
      <c r="C34" s="9" t="s">
        <v>40</v>
      </c>
      <c r="D34" s="8" t="s">
        <v>17</v>
      </c>
      <c r="E34" s="8"/>
      <c r="F34" s="10">
        <v>37.00521</v>
      </c>
      <c r="G34" s="11">
        <v>-8.9453</v>
      </c>
      <c r="H34" s="12">
        <v>0</v>
      </c>
      <c r="I34" s="50">
        <v>2</v>
      </c>
      <c r="J34" s="50"/>
      <c r="K34" s="50">
        <f t="shared" si="1"/>
        <v>24</v>
      </c>
      <c r="L34" s="54" t="s">
        <v>117</v>
      </c>
      <c r="M34" s="13">
        <v>114</v>
      </c>
      <c r="N34" s="13">
        <f t="shared" si="0"/>
        <v>27160</v>
      </c>
      <c r="O34" s="13"/>
      <c r="P34" s="13"/>
      <c r="Q34" s="14"/>
      <c r="R34" s="14"/>
      <c r="S34" s="12"/>
      <c r="T34" s="12"/>
      <c r="U34" s="12"/>
      <c r="V34" s="12"/>
      <c r="W34" s="12"/>
    </row>
    <row r="35" spans="1:23" ht="12.75">
      <c r="A35" s="7">
        <v>41302</v>
      </c>
      <c r="B35" s="8" t="s">
        <v>96</v>
      </c>
      <c r="C35" s="9" t="s">
        <v>41</v>
      </c>
      <c r="D35" s="8" t="s">
        <v>13</v>
      </c>
      <c r="E35" s="8"/>
      <c r="F35" s="10">
        <v>37.1156</v>
      </c>
      <c r="G35" s="11">
        <v>-8.67835</v>
      </c>
      <c r="H35" s="12">
        <v>2</v>
      </c>
      <c r="I35" s="50">
        <v>2</v>
      </c>
      <c r="J35" s="50"/>
      <c r="K35" s="50">
        <f t="shared" si="1"/>
        <v>22</v>
      </c>
      <c r="L35" s="54" t="s">
        <v>117</v>
      </c>
      <c r="M35" s="13">
        <v>52</v>
      </c>
      <c r="N35" s="13">
        <f t="shared" si="0"/>
        <v>27212</v>
      </c>
      <c r="O35" s="13"/>
      <c r="P35" s="13"/>
      <c r="Q35" s="14"/>
      <c r="R35" s="14"/>
      <c r="S35" s="12"/>
      <c r="T35" s="12"/>
      <c r="U35" s="12"/>
      <c r="V35" s="12"/>
      <c r="W35" s="12"/>
    </row>
    <row r="36" spans="1:23" ht="12.75">
      <c r="A36" s="7">
        <v>41303</v>
      </c>
      <c r="B36" s="8" t="s">
        <v>96</v>
      </c>
      <c r="C36" s="9" t="s">
        <v>42</v>
      </c>
      <c r="D36" s="8" t="s">
        <v>13</v>
      </c>
      <c r="E36" s="8"/>
      <c r="F36" s="10">
        <v>37.11978</v>
      </c>
      <c r="G36" s="11">
        <v>-8.53007</v>
      </c>
      <c r="H36" s="12">
        <v>2.5</v>
      </c>
      <c r="I36" s="50">
        <v>2</v>
      </c>
      <c r="J36" s="50"/>
      <c r="K36" s="50">
        <f t="shared" si="1"/>
        <v>20</v>
      </c>
      <c r="L36" s="54" t="s">
        <v>117</v>
      </c>
      <c r="M36" s="13">
        <v>26</v>
      </c>
      <c r="N36" s="13">
        <f t="shared" si="0"/>
        <v>27238</v>
      </c>
      <c r="O36" s="13"/>
      <c r="P36" s="13"/>
      <c r="Q36" s="14"/>
      <c r="R36" s="14"/>
      <c r="S36" s="12"/>
      <c r="T36" s="12"/>
      <c r="U36" s="12"/>
      <c r="V36" s="12"/>
      <c r="W36" s="12"/>
    </row>
    <row r="37" spans="1:23" ht="12.75">
      <c r="A37" s="7">
        <v>41304</v>
      </c>
      <c r="B37" s="8" t="s">
        <v>96</v>
      </c>
      <c r="C37" s="9" t="s">
        <v>44</v>
      </c>
      <c r="D37" s="8" t="s">
        <v>13</v>
      </c>
      <c r="E37" s="8"/>
      <c r="F37" s="10">
        <v>37.10833</v>
      </c>
      <c r="G37" s="11">
        <v>-8.30695</v>
      </c>
      <c r="H37" s="12">
        <v>7.5</v>
      </c>
      <c r="I37" s="50">
        <v>2</v>
      </c>
      <c r="J37" s="50"/>
      <c r="K37" s="50">
        <f t="shared" si="1"/>
        <v>18</v>
      </c>
      <c r="L37" s="54" t="s">
        <v>117</v>
      </c>
      <c r="M37" s="13">
        <v>47</v>
      </c>
      <c r="N37" s="13">
        <f t="shared" si="0"/>
        <v>27285</v>
      </c>
      <c r="O37" s="13"/>
      <c r="P37" s="13"/>
      <c r="Q37" s="14"/>
      <c r="R37" s="14"/>
      <c r="S37" s="12"/>
      <c r="T37" s="12"/>
      <c r="U37" s="12">
        <v>4.5</v>
      </c>
      <c r="V37" s="12"/>
      <c r="W37" s="12"/>
    </row>
    <row r="38" spans="1:23" ht="12.75">
      <c r="A38" s="7">
        <v>41305</v>
      </c>
      <c r="B38" s="8" t="s">
        <v>96</v>
      </c>
      <c r="C38" s="9" t="s">
        <v>43</v>
      </c>
      <c r="D38" s="8" t="s">
        <v>13</v>
      </c>
      <c r="E38" s="8"/>
      <c r="F38" s="10">
        <v>37.13639</v>
      </c>
      <c r="G38" s="11">
        <v>-7.64032</v>
      </c>
      <c r="H38" s="12">
        <v>10</v>
      </c>
      <c r="I38" s="50">
        <v>0</v>
      </c>
      <c r="J38" s="50"/>
      <c r="K38" s="50">
        <f t="shared" si="1"/>
        <v>18</v>
      </c>
      <c r="L38" s="54" t="s">
        <v>117</v>
      </c>
      <c r="M38" s="13">
        <v>92</v>
      </c>
      <c r="N38" s="13">
        <f t="shared" si="0"/>
        <v>27377</v>
      </c>
      <c r="O38" s="13"/>
      <c r="P38" s="13"/>
      <c r="Q38" s="14"/>
      <c r="R38" s="14"/>
      <c r="S38" s="12"/>
      <c r="T38" s="12"/>
      <c r="U38" s="12">
        <v>3</v>
      </c>
      <c r="V38" s="12"/>
      <c r="W38" s="12">
        <v>5</v>
      </c>
    </row>
    <row r="39" spans="1:23" ht="12.75">
      <c r="A39" s="7">
        <v>41306</v>
      </c>
      <c r="B39" s="8" t="s">
        <v>96</v>
      </c>
      <c r="C39" s="9" t="s">
        <v>43</v>
      </c>
      <c r="D39" s="8" t="s">
        <v>13</v>
      </c>
      <c r="E39" s="8"/>
      <c r="F39" s="10">
        <v>37.13639</v>
      </c>
      <c r="G39" s="11">
        <v>-7.64032</v>
      </c>
      <c r="H39" s="12">
        <v>10</v>
      </c>
      <c r="I39" s="50">
        <v>0</v>
      </c>
      <c r="J39" s="50"/>
      <c r="K39" s="50">
        <f t="shared" si="1"/>
        <v>18</v>
      </c>
      <c r="L39" s="54" t="s">
        <v>117</v>
      </c>
      <c r="M39" s="13">
        <v>0</v>
      </c>
      <c r="N39" s="13">
        <f t="shared" si="0"/>
        <v>27377</v>
      </c>
      <c r="O39" s="13"/>
      <c r="P39" s="13"/>
      <c r="Q39" s="14"/>
      <c r="R39" s="14"/>
      <c r="S39" s="12"/>
      <c r="T39" s="12"/>
      <c r="U39" s="12"/>
      <c r="V39" s="12"/>
      <c r="W39" s="12"/>
    </row>
    <row r="40" spans="1:23" ht="12.75">
      <c r="A40" s="7">
        <v>41307</v>
      </c>
      <c r="B40" s="8" t="s">
        <v>96</v>
      </c>
      <c r="C40" s="9" t="s">
        <v>43</v>
      </c>
      <c r="D40" s="8" t="s">
        <v>13</v>
      </c>
      <c r="E40" s="8"/>
      <c r="F40" s="10">
        <v>37.13639</v>
      </c>
      <c r="G40" s="11">
        <v>-7.64032</v>
      </c>
      <c r="H40" s="12">
        <v>10</v>
      </c>
      <c r="I40" s="50">
        <v>0</v>
      </c>
      <c r="J40" s="50"/>
      <c r="K40" s="50">
        <f t="shared" si="1"/>
        <v>18</v>
      </c>
      <c r="L40" s="54" t="s">
        <v>117</v>
      </c>
      <c r="M40" s="13">
        <v>0</v>
      </c>
      <c r="N40" s="13">
        <f t="shared" si="0"/>
        <v>27377</v>
      </c>
      <c r="O40" s="13"/>
      <c r="P40" s="13"/>
      <c r="Q40" s="14"/>
      <c r="R40" s="14"/>
      <c r="S40" s="12"/>
      <c r="T40" s="12"/>
      <c r="U40" s="12"/>
      <c r="V40" s="12"/>
      <c r="W40" s="12"/>
    </row>
    <row r="41" spans="1:23" ht="12.75">
      <c r="A41" s="7">
        <v>41308</v>
      </c>
      <c r="B41" s="8" t="s">
        <v>96</v>
      </c>
      <c r="C41" s="9" t="s">
        <v>45</v>
      </c>
      <c r="D41" s="8" t="s">
        <v>13</v>
      </c>
      <c r="E41" s="8"/>
      <c r="F41" s="10">
        <v>37.33159</v>
      </c>
      <c r="G41" s="11">
        <v>-7.46769</v>
      </c>
      <c r="H41" s="12">
        <v>0</v>
      </c>
      <c r="I41" s="50">
        <v>2</v>
      </c>
      <c r="J41" s="50"/>
      <c r="K41" s="50">
        <f t="shared" si="1"/>
        <v>16</v>
      </c>
      <c r="L41" s="54" t="s">
        <v>117</v>
      </c>
      <c r="M41" s="13">
        <v>60</v>
      </c>
      <c r="N41" s="13">
        <f t="shared" si="0"/>
        <v>27437</v>
      </c>
      <c r="O41" s="13"/>
      <c r="P41" s="13"/>
      <c r="Q41" s="14"/>
      <c r="R41" s="14"/>
      <c r="S41" s="12"/>
      <c r="T41" s="12"/>
      <c r="U41" s="12">
        <v>3</v>
      </c>
      <c r="V41" s="12"/>
      <c r="W41" s="12"/>
    </row>
    <row r="42" spans="1:23" ht="12.75">
      <c r="A42" s="7">
        <v>41309</v>
      </c>
      <c r="B42" s="8" t="s">
        <v>96</v>
      </c>
      <c r="C42" s="9" t="s">
        <v>46</v>
      </c>
      <c r="D42" s="8" t="s">
        <v>13</v>
      </c>
      <c r="E42" s="8"/>
      <c r="F42" s="10">
        <v>37.21988</v>
      </c>
      <c r="G42" s="11">
        <v>-7.44459</v>
      </c>
      <c r="H42" s="12">
        <v>0</v>
      </c>
      <c r="I42" s="50">
        <v>2</v>
      </c>
      <c r="J42" s="50"/>
      <c r="K42" s="50">
        <f t="shared" si="1"/>
        <v>14</v>
      </c>
      <c r="L42" s="54" t="s">
        <v>117</v>
      </c>
      <c r="M42" s="13">
        <v>48</v>
      </c>
      <c r="N42" s="13">
        <f t="shared" si="0"/>
        <v>27485</v>
      </c>
      <c r="O42" s="13"/>
      <c r="P42" s="13"/>
      <c r="Q42" s="14"/>
      <c r="R42" s="14"/>
      <c r="S42" s="12"/>
      <c r="T42" s="12"/>
      <c r="U42" s="12"/>
      <c r="V42" s="12"/>
      <c r="W42" s="12"/>
    </row>
    <row r="43" spans="1:23" ht="12.75">
      <c r="A43" s="7">
        <v>41310</v>
      </c>
      <c r="B43" s="8" t="s">
        <v>95</v>
      </c>
      <c r="C43" s="9" t="s">
        <v>47</v>
      </c>
      <c r="D43" s="8" t="s">
        <v>13</v>
      </c>
      <c r="E43" s="8" t="s">
        <v>48</v>
      </c>
      <c r="F43" s="10">
        <v>37.33931</v>
      </c>
      <c r="G43" s="11">
        <v>-6.02417</v>
      </c>
      <c r="H43" s="12">
        <v>14.85</v>
      </c>
      <c r="I43" s="50">
        <v>2</v>
      </c>
      <c r="J43" s="50"/>
      <c r="K43" s="50">
        <f t="shared" si="1"/>
        <v>12</v>
      </c>
      <c r="L43" s="54" t="s">
        <v>117</v>
      </c>
      <c r="M43" s="13">
        <v>171</v>
      </c>
      <c r="N43" s="13">
        <f t="shared" si="0"/>
        <v>27656</v>
      </c>
      <c r="O43" s="13">
        <v>27595</v>
      </c>
      <c r="P43" s="13">
        <v>841</v>
      </c>
      <c r="Q43" s="14">
        <v>88.69</v>
      </c>
      <c r="R43" s="14">
        <f>Q43/P43*100</f>
        <v>10.54577883472057</v>
      </c>
      <c r="S43" s="12">
        <v>125</v>
      </c>
      <c r="T43" s="12">
        <v>14.4</v>
      </c>
      <c r="U43" s="12">
        <v>10</v>
      </c>
      <c r="V43" s="12">
        <v>6</v>
      </c>
      <c r="W43" s="12"/>
    </row>
    <row r="44" spans="1:23" ht="12.75">
      <c r="A44" s="7">
        <v>41311</v>
      </c>
      <c r="B44" s="8" t="s">
        <v>95</v>
      </c>
      <c r="C44" s="9" t="s">
        <v>47</v>
      </c>
      <c r="D44" s="8" t="s">
        <v>13</v>
      </c>
      <c r="E44" s="8" t="s">
        <v>48</v>
      </c>
      <c r="F44" s="10">
        <v>37.33931</v>
      </c>
      <c r="G44" s="11">
        <v>-6.02417</v>
      </c>
      <c r="H44" s="12">
        <v>14.85</v>
      </c>
      <c r="I44" s="50">
        <v>0</v>
      </c>
      <c r="J44" s="50"/>
      <c r="K44" s="50">
        <f t="shared" si="1"/>
        <v>12</v>
      </c>
      <c r="L44" s="54" t="s">
        <v>117</v>
      </c>
      <c r="M44" s="13">
        <v>0</v>
      </c>
      <c r="N44" s="13">
        <f t="shared" si="0"/>
        <v>27656</v>
      </c>
      <c r="O44" s="13"/>
      <c r="P44" s="13"/>
      <c r="Q44" s="14"/>
      <c r="R44" s="14"/>
      <c r="S44" s="12"/>
      <c r="T44" s="12"/>
      <c r="U44" s="12"/>
      <c r="V44" s="12"/>
      <c r="W44" s="12"/>
    </row>
    <row r="45" spans="1:23" ht="12.75">
      <c r="A45" s="7">
        <v>41312</v>
      </c>
      <c r="B45" s="8" t="s">
        <v>95</v>
      </c>
      <c r="C45" s="9" t="s">
        <v>49</v>
      </c>
      <c r="D45" s="8" t="s">
        <v>13</v>
      </c>
      <c r="E45" s="8"/>
      <c r="F45" s="10">
        <v>36.75694</v>
      </c>
      <c r="G45" s="11">
        <v>-5.51083</v>
      </c>
      <c r="H45" s="12">
        <v>0</v>
      </c>
      <c r="I45" s="50">
        <v>2</v>
      </c>
      <c r="J45" s="50"/>
      <c r="K45" s="50">
        <f t="shared" si="1"/>
        <v>10</v>
      </c>
      <c r="L45" s="54" t="s">
        <v>117</v>
      </c>
      <c r="M45" s="13">
        <v>156</v>
      </c>
      <c r="N45" s="13">
        <f t="shared" si="0"/>
        <v>27812</v>
      </c>
      <c r="O45" s="13"/>
      <c r="P45" s="13"/>
      <c r="Q45" s="14"/>
      <c r="R45" s="14"/>
      <c r="S45" s="12"/>
      <c r="T45" s="12"/>
      <c r="U45" s="12">
        <v>2</v>
      </c>
      <c r="V45" s="12">
        <v>5</v>
      </c>
      <c r="W45" s="12"/>
    </row>
    <row r="46" spans="1:23" ht="12.75">
      <c r="A46" s="7">
        <v>41313</v>
      </c>
      <c r="B46" s="8" t="s">
        <v>95</v>
      </c>
      <c r="C46" s="9" t="s">
        <v>50</v>
      </c>
      <c r="D46" s="8" t="s">
        <v>14</v>
      </c>
      <c r="E46" s="8" t="s">
        <v>51</v>
      </c>
      <c r="F46" s="10">
        <v>36.78243</v>
      </c>
      <c r="G46" s="11">
        <v>-5.11721</v>
      </c>
      <c r="H46" s="12">
        <v>15</v>
      </c>
      <c r="I46" s="50">
        <v>2</v>
      </c>
      <c r="J46" s="50">
        <v>26</v>
      </c>
      <c r="K46" s="50">
        <f t="shared" si="1"/>
        <v>34</v>
      </c>
      <c r="L46" s="54" t="s">
        <v>117</v>
      </c>
      <c r="M46" s="13">
        <v>53</v>
      </c>
      <c r="N46" s="13">
        <f t="shared" si="0"/>
        <v>27865</v>
      </c>
      <c r="O46" s="13"/>
      <c r="P46" s="13"/>
      <c r="Q46" s="14"/>
      <c r="R46" s="14"/>
      <c r="S46" s="12"/>
      <c r="T46" s="12"/>
      <c r="U46" s="12"/>
      <c r="V46" s="12">
        <v>4.8</v>
      </c>
      <c r="W46" s="12"/>
    </row>
    <row r="47" spans="1:23" ht="12.75">
      <c r="A47" s="7">
        <v>41314</v>
      </c>
      <c r="B47" s="8" t="s">
        <v>95</v>
      </c>
      <c r="C47" s="9" t="s">
        <v>52</v>
      </c>
      <c r="D47" s="8" t="s">
        <v>13</v>
      </c>
      <c r="E47" s="8"/>
      <c r="F47" s="10">
        <v>37.09092</v>
      </c>
      <c r="G47" s="11">
        <v>-4.3889</v>
      </c>
      <c r="H47" s="12">
        <v>0</v>
      </c>
      <c r="I47" s="50">
        <v>2</v>
      </c>
      <c r="J47" s="50"/>
      <c r="K47" s="50">
        <f t="shared" si="1"/>
        <v>32</v>
      </c>
      <c r="L47" s="54" t="s">
        <v>117</v>
      </c>
      <c r="M47" s="13">
        <v>127</v>
      </c>
      <c r="N47" s="13">
        <f t="shared" si="0"/>
        <v>27992</v>
      </c>
      <c r="O47" s="13"/>
      <c r="P47" s="13"/>
      <c r="Q47" s="14"/>
      <c r="R47" s="14"/>
      <c r="S47" s="12"/>
      <c r="T47" s="12"/>
      <c r="U47" s="12"/>
      <c r="V47" s="12"/>
      <c r="W47" s="12"/>
    </row>
    <row r="48" spans="1:23" ht="12.75">
      <c r="A48" s="7">
        <v>41315</v>
      </c>
      <c r="B48" s="8" t="s">
        <v>95</v>
      </c>
      <c r="C48" s="9" t="s">
        <v>53</v>
      </c>
      <c r="D48" s="8" t="s">
        <v>17</v>
      </c>
      <c r="E48" s="8"/>
      <c r="F48" s="10">
        <v>37.00501</v>
      </c>
      <c r="G48" s="11">
        <v>-3.98788</v>
      </c>
      <c r="H48" s="12">
        <v>0</v>
      </c>
      <c r="I48" s="50">
        <v>2</v>
      </c>
      <c r="J48" s="50"/>
      <c r="K48" s="50">
        <f t="shared" si="1"/>
        <v>30</v>
      </c>
      <c r="L48" s="54" t="s">
        <v>117</v>
      </c>
      <c r="M48" s="13">
        <v>62</v>
      </c>
      <c r="N48" s="13">
        <f t="shared" si="0"/>
        <v>28054</v>
      </c>
      <c r="O48" s="13"/>
      <c r="P48" s="13"/>
      <c r="Q48" s="14"/>
      <c r="R48" s="14"/>
      <c r="S48" s="12"/>
      <c r="T48" s="12"/>
      <c r="U48" s="12"/>
      <c r="V48" s="12"/>
      <c r="W48" s="12"/>
    </row>
    <row r="49" spans="1:23" ht="12.75">
      <c r="A49" s="7">
        <v>41316</v>
      </c>
      <c r="B49" s="8" t="s">
        <v>95</v>
      </c>
      <c r="C49" s="9" t="s">
        <v>54</v>
      </c>
      <c r="D49" s="8" t="s">
        <v>14</v>
      </c>
      <c r="E49" s="8" t="s">
        <v>55</v>
      </c>
      <c r="F49" s="10">
        <v>36.73944</v>
      </c>
      <c r="G49" s="11">
        <v>-3.94972</v>
      </c>
      <c r="H49" s="12">
        <v>14</v>
      </c>
      <c r="I49" s="50">
        <v>0</v>
      </c>
      <c r="J49" s="50"/>
      <c r="K49" s="50">
        <f t="shared" si="1"/>
        <v>30</v>
      </c>
      <c r="L49" s="54" t="s">
        <v>117</v>
      </c>
      <c r="M49" s="13">
        <v>66</v>
      </c>
      <c r="N49" s="13">
        <f t="shared" si="0"/>
        <v>28120</v>
      </c>
      <c r="O49" s="13">
        <v>28080</v>
      </c>
      <c r="P49" s="13">
        <v>486</v>
      </c>
      <c r="Q49" s="14">
        <v>56.89</v>
      </c>
      <c r="R49" s="14">
        <f>Q49/P49*100</f>
        <v>11.705761316872428</v>
      </c>
      <c r="S49" s="12">
        <v>78.11</v>
      </c>
      <c r="T49" s="12"/>
      <c r="U49" s="12"/>
      <c r="V49" s="12"/>
      <c r="W49" s="12">
        <v>12</v>
      </c>
    </row>
    <row r="50" spans="1:23" ht="12.75">
      <c r="A50" s="7">
        <v>41317</v>
      </c>
      <c r="B50" s="8" t="s">
        <v>95</v>
      </c>
      <c r="C50" s="9" t="s">
        <v>54</v>
      </c>
      <c r="D50" s="8" t="s">
        <v>14</v>
      </c>
      <c r="E50" s="8" t="s">
        <v>55</v>
      </c>
      <c r="F50" s="10">
        <v>36.73944</v>
      </c>
      <c r="G50" s="11">
        <v>-3.94972</v>
      </c>
      <c r="H50" s="12">
        <v>14</v>
      </c>
      <c r="I50" s="50">
        <v>0</v>
      </c>
      <c r="J50" s="50"/>
      <c r="K50" s="50">
        <f t="shared" si="1"/>
        <v>30</v>
      </c>
      <c r="L50" s="54" t="s">
        <v>117</v>
      </c>
      <c r="M50" s="13">
        <v>0</v>
      </c>
      <c r="N50" s="13">
        <f t="shared" si="0"/>
        <v>28120</v>
      </c>
      <c r="O50" s="13"/>
      <c r="P50" s="13"/>
      <c r="Q50" s="14"/>
      <c r="R50" s="14"/>
      <c r="S50" s="12"/>
      <c r="T50" s="12"/>
      <c r="U50" s="12"/>
      <c r="V50" s="12"/>
      <c r="W50" s="12"/>
    </row>
    <row r="51" spans="1:23" ht="12.75">
      <c r="A51" s="7">
        <v>41318</v>
      </c>
      <c r="B51" s="8" t="s">
        <v>95</v>
      </c>
      <c r="C51" s="9" t="s">
        <v>54</v>
      </c>
      <c r="D51" s="8" t="s">
        <v>14</v>
      </c>
      <c r="E51" s="8" t="s">
        <v>55</v>
      </c>
      <c r="F51" s="10">
        <v>36.73944</v>
      </c>
      <c r="G51" s="11">
        <v>-3.94972</v>
      </c>
      <c r="H51" s="12">
        <v>14</v>
      </c>
      <c r="I51" s="50">
        <v>0</v>
      </c>
      <c r="J51" s="50"/>
      <c r="K51" s="50">
        <f t="shared" si="1"/>
        <v>30</v>
      </c>
      <c r="L51" s="54" t="s">
        <v>117</v>
      </c>
      <c r="M51" s="13">
        <v>0</v>
      </c>
      <c r="N51" s="13">
        <f t="shared" si="0"/>
        <v>28120</v>
      </c>
      <c r="O51" s="13"/>
      <c r="P51" s="13"/>
      <c r="Q51" s="14"/>
      <c r="R51" s="14"/>
      <c r="S51" s="12"/>
      <c r="T51" s="12"/>
      <c r="U51" s="12"/>
      <c r="V51" s="12"/>
      <c r="W51" s="12"/>
    </row>
    <row r="52" spans="1:23" ht="12.75">
      <c r="A52" s="7">
        <v>41319</v>
      </c>
      <c r="B52" s="8" t="s">
        <v>95</v>
      </c>
      <c r="C52" s="9" t="s">
        <v>54</v>
      </c>
      <c r="D52" s="8" t="s">
        <v>14</v>
      </c>
      <c r="E52" s="8" t="s">
        <v>55</v>
      </c>
      <c r="F52" s="10">
        <v>36.73944</v>
      </c>
      <c r="G52" s="11">
        <v>-3.94972</v>
      </c>
      <c r="H52" s="12">
        <v>14</v>
      </c>
      <c r="I52" s="50">
        <v>0</v>
      </c>
      <c r="J52" s="50"/>
      <c r="K52" s="50">
        <f t="shared" si="1"/>
        <v>30</v>
      </c>
      <c r="L52" s="54" t="s">
        <v>117</v>
      </c>
      <c r="M52" s="13">
        <v>0</v>
      </c>
      <c r="N52" s="13">
        <f t="shared" si="0"/>
        <v>28120</v>
      </c>
      <c r="O52" s="13"/>
      <c r="P52" s="13"/>
      <c r="Q52" s="14"/>
      <c r="R52" s="14"/>
      <c r="S52" s="12"/>
      <c r="T52" s="12"/>
      <c r="U52" s="12"/>
      <c r="V52" s="12"/>
      <c r="W52" s="12"/>
    </row>
    <row r="53" spans="1:23" ht="12.75">
      <c r="A53" s="7">
        <v>41320</v>
      </c>
      <c r="B53" s="8" t="s">
        <v>95</v>
      </c>
      <c r="C53" s="9" t="s">
        <v>58</v>
      </c>
      <c r="D53" s="8" t="s">
        <v>13</v>
      </c>
      <c r="E53" s="8" t="s">
        <v>61</v>
      </c>
      <c r="F53" s="10">
        <v>36.69628</v>
      </c>
      <c r="G53" s="11">
        <v>-2.79426</v>
      </c>
      <c r="H53" s="12">
        <v>7.95</v>
      </c>
      <c r="I53" s="50">
        <v>2</v>
      </c>
      <c r="J53" s="50"/>
      <c r="K53" s="50">
        <f t="shared" si="1"/>
        <v>28</v>
      </c>
      <c r="L53" s="54" t="s">
        <v>117</v>
      </c>
      <c r="M53" s="13">
        <v>135</v>
      </c>
      <c r="N53" s="13">
        <f t="shared" si="0"/>
        <v>28255</v>
      </c>
      <c r="O53" s="13"/>
      <c r="P53" s="13"/>
      <c r="Q53" s="14"/>
      <c r="R53" s="14"/>
      <c r="S53" s="12"/>
      <c r="T53" s="12">
        <v>14.4</v>
      </c>
      <c r="U53" s="12"/>
      <c r="V53" s="12"/>
      <c r="W53" s="12"/>
    </row>
    <row r="54" spans="1:23" ht="12.75">
      <c r="A54" s="7">
        <v>41321</v>
      </c>
      <c r="B54" s="8" t="s">
        <v>95</v>
      </c>
      <c r="C54" s="9" t="s">
        <v>59</v>
      </c>
      <c r="D54" s="8" t="s">
        <v>13</v>
      </c>
      <c r="E54" s="8" t="s">
        <v>60</v>
      </c>
      <c r="F54" s="10">
        <v>37.22712</v>
      </c>
      <c r="G54" s="11">
        <v>-1.82755</v>
      </c>
      <c r="H54" s="12">
        <v>9</v>
      </c>
      <c r="I54" s="50">
        <v>2</v>
      </c>
      <c r="J54" s="50"/>
      <c r="K54" s="50">
        <f>K53-I54+J54</f>
        <v>26</v>
      </c>
      <c r="L54" s="54" t="s">
        <v>117</v>
      </c>
      <c r="M54" s="13">
        <v>162</v>
      </c>
      <c r="N54" s="13">
        <f t="shared" si="0"/>
        <v>28417</v>
      </c>
      <c r="O54" s="13"/>
      <c r="P54" s="13"/>
      <c r="Q54" s="14"/>
      <c r="R54" s="14"/>
      <c r="S54" s="12"/>
      <c r="T54" s="12"/>
      <c r="U54" s="12"/>
      <c r="V54" s="12"/>
      <c r="W54" s="12"/>
    </row>
    <row r="55" spans="1:23" ht="12.75">
      <c r="A55" s="7">
        <v>41322</v>
      </c>
      <c r="B55" s="8" t="s">
        <v>95</v>
      </c>
      <c r="C55" s="9" t="s">
        <v>62</v>
      </c>
      <c r="D55" s="8" t="s">
        <v>13</v>
      </c>
      <c r="E55" s="8"/>
      <c r="F55" s="10">
        <v>37.51325</v>
      </c>
      <c r="G55" s="11">
        <v>-1.39922</v>
      </c>
      <c r="H55" s="12">
        <v>6</v>
      </c>
      <c r="I55" s="50">
        <v>2.5</v>
      </c>
      <c r="J55" s="50"/>
      <c r="K55" s="50">
        <f>K54-I55+J55</f>
        <v>23.5</v>
      </c>
      <c r="L55" s="54" t="s">
        <v>117</v>
      </c>
      <c r="M55" s="13">
        <v>80</v>
      </c>
      <c r="N55" s="13">
        <f t="shared" si="0"/>
        <v>28497</v>
      </c>
      <c r="O55" s="13"/>
      <c r="P55" s="13"/>
      <c r="Q55" s="14"/>
      <c r="R55" s="14"/>
      <c r="S55" s="12"/>
      <c r="T55" s="12"/>
      <c r="U55" s="12"/>
      <c r="V55" s="12"/>
      <c r="W55" s="12"/>
    </row>
    <row r="56" spans="1:23" ht="12.75">
      <c r="A56" s="7">
        <v>41323</v>
      </c>
      <c r="B56" s="8" t="s">
        <v>95</v>
      </c>
      <c r="C56" s="9" t="s">
        <v>63</v>
      </c>
      <c r="D56" s="8" t="s">
        <v>13</v>
      </c>
      <c r="E56" s="8"/>
      <c r="F56" s="10">
        <v>37.65361</v>
      </c>
      <c r="G56" s="11">
        <v>-1.00333</v>
      </c>
      <c r="H56" s="12">
        <v>10</v>
      </c>
      <c r="I56" s="50">
        <v>2.5</v>
      </c>
      <c r="J56" s="50"/>
      <c r="K56" s="50">
        <f>K55-I56+J56</f>
        <v>21</v>
      </c>
      <c r="L56" s="54" t="s">
        <v>117</v>
      </c>
      <c r="M56" s="13">
        <v>66</v>
      </c>
      <c r="N56" s="13">
        <f t="shared" si="0"/>
        <v>28563</v>
      </c>
      <c r="O56" s="13"/>
      <c r="P56" s="13"/>
      <c r="Q56" s="14"/>
      <c r="R56" s="14"/>
      <c r="S56" s="12"/>
      <c r="T56" s="12"/>
      <c r="U56" s="12"/>
      <c r="V56" s="12"/>
      <c r="W56" s="12"/>
    </row>
    <row r="57" spans="1:23" ht="12.75">
      <c r="A57" s="7">
        <v>41324</v>
      </c>
      <c r="B57" s="8" t="s">
        <v>95</v>
      </c>
      <c r="C57" s="9" t="s">
        <v>64</v>
      </c>
      <c r="D57" s="8" t="s">
        <v>13</v>
      </c>
      <c r="E57" s="8" t="s">
        <v>65</v>
      </c>
      <c r="F57" s="10">
        <v>38.1208</v>
      </c>
      <c r="G57" s="11">
        <v>-0.66005</v>
      </c>
      <c r="H57" s="12">
        <v>12</v>
      </c>
      <c r="I57" s="50">
        <v>0</v>
      </c>
      <c r="J57" s="50"/>
      <c r="K57" s="50">
        <f>K56-I57+J57</f>
        <v>21</v>
      </c>
      <c r="L57" s="54" t="s">
        <v>117</v>
      </c>
      <c r="M57" s="13">
        <v>69</v>
      </c>
      <c r="N57" s="13">
        <f t="shared" si="0"/>
        <v>28632</v>
      </c>
      <c r="O57" s="13">
        <v>28575</v>
      </c>
      <c r="P57" s="13">
        <v>495</v>
      </c>
      <c r="Q57" s="14">
        <v>48.82</v>
      </c>
      <c r="R57" s="14">
        <f>Q57/P57*100</f>
        <v>9.862626262626263</v>
      </c>
      <c r="S57" s="12">
        <v>66</v>
      </c>
      <c r="T57" s="12"/>
      <c r="U57" s="12"/>
      <c r="V57" s="12"/>
      <c r="W57" s="12"/>
    </row>
    <row r="58" spans="1:23" ht="12.75">
      <c r="A58" s="7">
        <v>41325</v>
      </c>
      <c r="B58" s="8" t="s">
        <v>95</v>
      </c>
      <c r="C58" s="9" t="s">
        <v>64</v>
      </c>
      <c r="D58" s="8" t="s">
        <v>13</v>
      </c>
      <c r="E58" s="8" t="s">
        <v>65</v>
      </c>
      <c r="F58" s="10">
        <v>38.1208</v>
      </c>
      <c r="G58" s="11">
        <v>-0.66005</v>
      </c>
      <c r="H58" s="12">
        <v>12</v>
      </c>
      <c r="I58" s="50">
        <v>0</v>
      </c>
      <c r="J58" s="50"/>
      <c r="K58" s="50">
        <f aca="true" t="shared" si="2" ref="K58:K86">K57-I58+J58</f>
        <v>21</v>
      </c>
      <c r="L58" s="54" t="s">
        <v>117</v>
      </c>
      <c r="M58" s="13">
        <v>0</v>
      </c>
      <c r="N58" s="13">
        <f t="shared" si="0"/>
        <v>28632</v>
      </c>
      <c r="O58" s="13"/>
      <c r="P58" s="13"/>
      <c r="Q58" s="14"/>
      <c r="R58" s="14"/>
      <c r="S58" s="12"/>
      <c r="T58" s="12"/>
      <c r="U58" s="12"/>
      <c r="V58" s="12"/>
      <c r="W58" s="12"/>
    </row>
    <row r="59" spans="1:23" ht="12.75">
      <c r="A59" s="7">
        <v>41326</v>
      </c>
      <c r="B59" s="8" t="s">
        <v>95</v>
      </c>
      <c r="C59" s="9" t="s">
        <v>66</v>
      </c>
      <c r="D59" s="8" t="s">
        <v>13</v>
      </c>
      <c r="E59" s="8" t="s">
        <v>67</v>
      </c>
      <c r="F59" s="10">
        <v>38.71405</v>
      </c>
      <c r="G59" s="11">
        <v>-1.11889</v>
      </c>
      <c r="H59" s="12">
        <v>8</v>
      </c>
      <c r="I59" s="50">
        <v>2.5</v>
      </c>
      <c r="J59" s="50"/>
      <c r="K59" s="50">
        <f t="shared" si="2"/>
        <v>18.5</v>
      </c>
      <c r="L59" s="54" t="s">
        <v>117</v>
      </c>
      <c r="M59" s="13">
        <v>158</v>
      </c>
      <c r="N59" s="13">
        <f t="shared" si="0"/>
        <v>28790</v>
      </c>
      <c r="O59" s="13"/>
      <c r="P59" s="13"/>
      <c r="Q59" s="14"/>
      <c r="R59" s="14"/>
      <c r="S59" s="12"/>
      <c r="T59" s="12"/>
      <c r="U59" s="12"/>
      <c r="V59" s="12"/>
      <c r="W59" s="12"/>
    </row>
    <row r="60" spans="1:23" ht="12.75">
      <c r="A60" s="7">
        <v>41327</v>
      </c>
      <c r="B60" s="8" t="s">
        <v>95</v>
      </c>
      <c r="C60" s="9" t="s">
        <v>68</v>
      </c>
      <c r="D60" s="8" t="s">
        <v>13</v>
      </c>
      <c r="E60" s="8"/>
      <c r="F60" s="10">
        <v>39.38972</v>
      </c>
      <c r="G60" s="11">
        <v>-3.21944</v>
      </c>
      <c r="H60" s="12">
        <v>0</v>
      </c>
      <c r="I60" s="50">
        <v>2.5</v>
      </c>
      <c r="J60" s="50"/>
      <c r="K60" s="50">
        <f t="shared" si="2"/>
        <v>16</v>
      </c>
      <c r="L60" s="54" t="s">
        <v>117</v>
      </c>
      <c r="M60" s="13">
        <v>250</v>
      </c>
      <c r="N60" s="13">
        <f t="shared" si="0"/>
        <v>29040</v>
      </c>
      <c r="O60" s="13"/>
      <c r="P60" s="13"/>
      <c r="Q60" s="14"/>
      <c r="R60" s="14"/>
      <c r="S60" s="12"/>
      <c r="T60" s="12"/>
      <c r="U60" s="12"/>
      <c r="V60" s="12"/>
      <c r="W60" s="12"/>
    </row>
    <row r="61" spans="1:23" ht="12.75">
      <c r="A61" s="7">
        <v>41328</v>
      </c>
      <c r="B61" s="8" t="s">
        <v>95</v>
      </c>
      <c r="C61" s="9" t="s">
        <v>69</v>
      </c>
      <c r="D61" s="8" t="s">
        <v>13</v>
      </c>
      <c r="E61" s="8"/>
      <c r="F61" s="15">
        <v>39.98611</v>
      </c>
      <c r="G61" s="11">
        <v>-2.85972</v>
      </c>
      <c r="H61" s="12">
        <v>0</v>
      </c>
      <c r="I61" s="50">
        <v>2.5</v>
      </c>
      <c r="J61" s="50"/>
      <c r="K61" s="50">
        <f t="shared" si="2"/>
        <v>13.5</v>
      </c>
      <c r="L61" s="54" t="s">
        <v>117</v>
      </c>
      <c r="M61" s="13">
        <v>120</v>
      </c>
      <c r="N61" s="13">
        <f t="shared" si="0"/>
        <v>29160</v>
      </c>
      <c r="O61" s="13">
        <v>29050</v>
      </c>
      <c r="P61" s="13">
        <v>475</v>
      </c>
      <c r="Q61" s="14">
        <v>56.88</v>
      </c>
      <c r="R61" s="14">
        <f>Q61/P61*100</f>
        <v>11.974736842105264</v>
      </c>
      <c r="S61" s="12">
        <v>81.62</v>
      </c>
      <c r="T61" s="12"/>
      <c r="U61" s="12">
        <v>3</v>
      </c>
      <c r="V61" s="12"/>
      <c r="W61" s="12"/>
    </row>
    <row r="62" spans="1:23" ht="12.75">
      <c r="A62" s="7">
        <v>41329</v>
      </c>
      <c r="B62" s="8" t="s">
        <v>95</v>
      </c>
      <c r="C62" s="9" t="s">
        <v>70</v>
      </c>
      <c r="D62" s="8" t="s">
        <v>17</v>
      </c>
      <c r="E62" s="8"/>
      <c r="F62" s="10">
        <v>40.07639</v>
      </c>
      <c r="G62" s="11">
        <v>-2.12917</v>
      </c>
      <c r="H62" s="12">
        <v>17.5</v>
      </c>
      <c r="I62" s="50">
        <v>2.5</v>
      </c>
      <c r="J62" s="50"/>
      <c r="K62" s="50">
        <f t="shared" si="2"/>
        <v>11</v>
      </c>
      <c r="L62" s="54" t="s">
        <v>117</v>
      </c>
      <c r="M62" s="13">
        <v>81</v>
      </c>
      <c r="N62" s="13">
        <f t="shared" si="0"/>
        <v>29241</v>
      </c>
      <c r="O62" s="13"/>
      <c r="P62" s="13"/>
      <c r="Q62" s="14"/>
      <c r="R62" s="14"/>
      <c r="S62" s="12"/>
      <c r="T62" s="12">
        <v>14.4</v>
      </c>
      <c r="U62" s="12">
        <v>8</v>
      </c>
      <c r="V62" s="12"/>
      <c r="W62" s="12"/>
    </row>
    <row r="63" spans="1:23" ht="12.75">
      <c r="A63" s="7">
        <v>41330</v>
      </c>
      <c r="B63" s="8" t="s">
        <v>95</v>
      </c>
      <c r="C63" s="9" t="s">
        <v>71</v>
      </c>
      <c r="D63" s="8" t="s">
        <v>13</v>
      </c>
      <c r="E63" s="8"/>
      <c r="F63" s="10">
        <v>39.84702</v>
      </c>
      <c r="G63" s="11">
        <v>-0.48263</v>
      </c>
      <c r="H63" s="12">
        <v>0</v>
      </c>
      <c r="I63" s="50">
        <v>2.5</v>
      </c>
      <c r="J63" s="50"/>
      <c r="K63" s="50">
        <f t="shared" si="2"/>
        <v>8.5</v>
      </c>
      <c r="L63" s="54" t="s">
        <v>117</v>
      </c>
      <c r="M63" s="13">
        <v>234</v>
      </c>
      <c r="N63" s="13">
        <f t="shared" si="0"/>
        <v>29475</v>
      </c>
      <c r="O63" s="13"/>
      <c r="P63" s="13"/>
      <c r="Q63" s="14"/>
      <c r="R63" s="14"/>
      <c r="S63" s="12"/>
      <c r="T63" s="12"/>
      <c r="U63" s="12">
        <v>4</v>
      </c>
      <c r="V63" s="12">
        <v>3</v>
      </c>
      <c r="W63" s="12"/>
    </row>
    <row r="64" spans="1:23" ht="12.75">
      <c r="A64" s="7">
        <v>41331</v>
      </c>
      <c r="B64" s="8" t="s">
        <v>95</v>
      </c>
      <c r="C64" s="9" t="s">
        <v>74</v>
      </c>
      <c r="D64" s="8" t="s">
        <v>17</v>
      </c>
      <c r="E64" s="8"/>
      <c r="F64" s="10">
        <v>40.1335</v>
      </c>
      <c r="G64" s="11">
        <v>0.48263</v>
      </c>
      <c r="H64" s="12">
        <v>0</v>
      </c>
      <c r="I64" s="50">
        <v>2.5</v>
      </c>
      <c r="J64" s="50">
        <v>25</v>
      </c>
      <c r="K64" s="50">
        <f t="shared" si="2"/>
        <v>31</v>
      </c>
      <c r="L64" s="54" t="s">
        <v>117</v>
      </c>
      <c r="M64" s="13">
        <v>96</v>
      </c>
      <c r="N64" s="13">
        <f t="shared" si="0"/>
        <v>29571</v>
      </c>
      <c r="O64" s="13"/>
      <c r="P64" s="13"/>
      <c r="Q64" s="14"/>
      <c r="R64" s="14"/>
      <c r="S64" s="12"/>
      <c r="T64" s="12"/>
      <c r="U64" s="12"/>
      <c r="V64" s="12"/>
      <c r="W64" s="12"/>
    </row>
    <row r="65" spans="1:23" ht="12.75">
      <c r="A65" s="7">
        <v>41332</v>
      </c>
      <c r="B65" s="8" t="s">
        <v>95</v>
      </c>
      <c r="C65" s="9" t="s">
        <v>75</v>
      </c>
      <c r="D65" s="8" t="s">
        <v>14</v>
      </c>
      <c r="E65" s="8" t="s">
        <v>76</v>
      </c>
      <c r="F65" s="10">
        <v>40.27028</v>
      </c>
      <c r="G65" s="11">
        <v>0.30667</v>
      </c>
      <c r="H65" s="12">
        <v>16</v>
      </c>
      <c r="I65" s="50">
        <v>2.5</v>
      </c>
      <c r="J65" s="50"/>
      <c r="K65" s="50">
        <f t="shared" si="2"/>
        <v>28.5</v>
      </c>
      <c r="L65" s="54" t="s">
        <v>117</v>
      </c>
      <c r="M65" s="13">
        <v>37</v>
      </c>
      <c r="N65" s="13">
        <f t="shared" si="0"/>
        <v>29608</v>
      </c>
      <c r="O65" s="13">
        <v>29589</v>
      </c>
      <c r="P65" s="13">
        <v>539</v>
      </c>
      <c r="Q65" s="14">
        <v>55.6</v>
      </c>
      <c r="R65" s="14">
        <f>Q65/P65*100</f>
        <v>10.315398886827458</v>
      </c>
      <c r="S65" s="12">
        <v>80.01</v>
      </c>
      <c r="T65" s="12"/>
      <c r="U65" s="12"/>
      <c r="V65" s="12"/>
      <c r="W65" s="12">
        <v>12</v>
      </c>
    </row>
    <row r="66" spans="1:23" ht="12.75">
      <c r="A66" s="7">
        <v>41333</v>
      </c>
      <c r="B66" s="8" t="s">
        <v>95</v>
      </c>
      <c r="C66" s="9" t="s">
        <v>75</v>
      </c>
      <c r="D66" s="8" t="s">
        <v>14</v>
      </c>
      <c r="E66" s="8" t="s">
        <v>76</v>
      </c>
      <c r="F66" s="10">
        <v>40.27028</v>
      </c>
      <c r="G66" s="11">
        <v>0.30667</v>
      </c>
      <c r="H66" s="12">
        <v>16</v>
      </c>
      <c r="I66" s="50">
        <v>2.5</v>
      </c>
      <c r="J66" s="50"/>
      <c r="K66" s="50">
        <f t="shared" si="2"/>
        <v>26</v>
      </c>
      <c r="L66" s="54" t="s">
        <v>117</v>
      </c>
      <c r="M66" s="13">
        <v>0</v>
      </c>
      <c r="N66" s="13">
        <f t="shared" si="0"/>
        <v>29608</v>
      </c>
      <c r="O66" s="13"/>
      <c r="P66" s="13"/>
      <c r="Q66" s="14"/>
      <c r="R66" s="14"/>
      <c r="S66" s="12"/>
      <c r="T66" s="12"/>
      <c r="U66" s="12"/>
      <c r="V66" s="12"/>
      <c r="W66" s="12"/>
    </row>
    <row r="67" spans="1:23" ht="12.75">
      <c r="A67" s="7">
        <v>41334</v>
      </c>
      <c r="B67" s="8" t="s">
        <v>95</v>
      </c>
      <c r="C67" s="9" t="s">
        <v>78</v>
      </c>
      <c r="D67" s="8" t="s">
        <v>17</v>
      </c>
      <c r="E67" s="8" t="s">
        <v>78</v>
      </c>
      <c r="F67" s="10">
        <v>41.01993</v>
      </c>
      <c r="G67" s="11">
        <v>0.95495</v>
      </c>
      <c r="H67" s="12">
        <v>0</v>
      </c>
      <c r="I67" s="50">
        <v>2.5</v>
      </c>
      <c r="J67" s="50"/>
      <c r="K67" s="50">
        <f t="shared" si="2"/>
        <v>23.5</v>
      </c>
      <c r="L67" s="54" t="s">
        <v>117</v>
      </c>
      <c r="M67" s="13">
        <v>134</v>
      </c>
      <c r="N67" s="13">
        <f t="shared" si="0"/>
        <v>29742</v>
      </c>
      <c r="O67" s="13"/>
      <c r="P67" s="13"/>
      <c r="Q67" s="14"/>
      <c r="R67" s="14"/>
      <c r="S67" s="12"/>
      <c r="T67" s="12"/>
      <c r="U67" s="12"/>
      <c r="V67" s="12"/>
      <c r="W67" s="12"/>
    </row>
    <row r="68" spans="1:23" ht="12.75">
      <c r="A68" s="7">
        <v>41335</v>
      </c>
      <c r="B68" s="8" t="s">
        <v>95</v>
      </c>
      <c r="C68" s="9" t="s">
        <v>77</v>
      </c>
      <c r="D68" s="8" t="s">
        <v>14</v>
      </c>
      <c r="E68" s="8" t="s">
        <v>79</v>
      </c>
      <c r="F68" s="10">
        <v>41.63118</v>
      </c>
      <c r="G68" s="11">
        <v>2.71929</v>
      </c>
      <c r="H68" s="12">
        <v>19</v>
      </c>
      <c r="I68" s="50">
        <v>0</v>
      </c>
      <c r="J68" s="50"/>
      <c r="K68" s="50">
        <f t="shared" si="2"/>
        <v>23.5</v>
      </c>
      <c r="L68" s="54" t="s">
        <v>117</v>
      </c>
      <c r="M68" s="13">
        <v>191</v>
      </c>
      <c r="N68" s="13">
        <f t="shared" si="0"/>
        <v>29933</v>
      </c>
      <c r="O68" s="13"/>
      <c r="P68" s="13"/>
      <c r="Q68" s="14"/>
      <c r="R68" s="14"/>
      <c r="S68" s="12"/>
      <c r="T68" s="12"/>
      <c r="U68" s="12"/>
      <c r="V68" s="16">
        <v>10.26</v>
      </c>
      <c r="W68" s="12"/>
    </row>
    <row r="69" spans="1:23" ht="12.75">
      <c r="A69" s="7">
        <v>41336</v>
      </c>
      <c r="B69" s="8" t="s">
        <v>95</v>
      </c>
      <c r="C69" s="9" t="s">
        <v>77</v>
      </c>
      <c r="D69" s="8" t="s">
        <v>14</v>
      </c>
      <c r="E69" s="8" t="s">
        <v>79</v>
      </c>
      <c r="F69" s="10">
        <v>41.63118</v>
      </c>
      <c r="G69" s="11">
        <v>2.71929</v>
      </c>
      <c r="H69" s="12">
        <v>19</v>
      </c>
      <c r="I69" s="50">
        <v>0</v>
      </c>
      <c r="J69" s="50"/>
      <c r="K69" s="50">
        <f t="shared" si="2"/>
        <v>23.5</v>
      </c>
      <c r="L69" s="54" t="s">
        <v>117</v>
      </c>
      <c r="M69" s="13">
        <v>0</v>
      </c>
      <c r="N69" s="13">
        <f t="shared" si="0"/>
        <v>29933</v>
      </c>
      <c r="O69" s="13"/>
      <c r="P69" s="13"/>
      <c r="Q69" s="14"/>
      <c r="R69" s="14"/>
      <c r="S69" s="12"/>
      <c r="T69" s="12"/>
      <c r="U69" s="12"/>
      <c r="V69" s="16"/>
      <c r="W69" s="12"/>
    </row>
    <row r="70" spans="1:23" ht="12.75">
      <c r="A70" s="7">
        <v>41337</v>
      </c>
      <c r="B70" s="8" t="s">
        <v>95</v>
      </c>
      <c r="C70" s="9" t="s">
        <v>80</v>
      </c>
      <c r="D70" s="8" t="s">
        <v>17</v>
      </c>
      <c r="E70" s="8"/>
      <c r="F70" s="10">
        <v>41.97099</v>
      </c>
      <c r="G70" s="11">
        <v>3.14652</v>
      </c>
      <c r="H70" s="12">
        <v>0</v>
      </c>
      <c r="I70" s="50">
        <v>2.5</v>
      </c>
      <c r="J70" s="50"/>
      <c r="K70" s="50">
        <f t="shared" si="2"/>
        <v>21</v>
      </c>
      <c r="L70" s="54" t="s">
        <v>117</v>
      </c>
      <c r="M70" s="13">
        <v>83</v>
      </c>
      <c r="N70" s="13">
        <f aca="true" t="shared" si="3" ref="N70:N86">N69+M70</f>
        <v>30016</v>
      </c>
      <c r="O70" s="13"/>
      <c r="P70" s="13"/>
      <c r="Q70" s="14"/>
      <c r="R70" s="14"/>
      <c r="S70" s="12"/>
      <c r="T70" s="12"/>
      <c r="U70" s="12"/>
      <c r="V70" s="12"/>
      <c r="W70" s="12"/>
    </row>
    <row r="71" spans="1:23" ht="12.75">
      <c r="A71" s="7">
        <v>41338</v>
      </c>
      <c r="B71" s="8" t="s">
        <v>94</v>
      </c>
      <c r="C71" s="9" t="s">
        <v>81</v>
      </c>
      <c r="D71" s="8" t="s">
        <v>13</v>
      </c>
      <c r="E71" s="8"/>
      <c r="F71" s="10">
        <v>42.51774</v>
      </c>
      <c r="G71" s="11">
        <v>3.1137</v>
      </c>
      <c r="H71" s="12">
        <v>5.5</v>
      </c>
      <c r="I71" s="50">
        <v>2.5</v>
      </c>
      <c r="J71" s="50"/>
      <c r="K71" s="50">
        <f t="shared" si="2"/>
        <v>18.5</v>
      </c>
      <c r="L71" s="54" t="s">
        <v>117</v>
      </c>
      <c r="M71" s="13">
        <v>128</v>
      </c>
      <c r="N71" s="13">
        <f t="shared" si="3"/>
        <v>30144</v>
      </c>
      <c r="O71" s="13"/>
      <c r="P71" s="13"/>
      <c r="Q71" s="14"/>
      <c r="R71" s="14"/>
      <c r="S71" s="12"/>
      <c r="T71" s="12">
        <v>14.4</v>
      </c>
      <c r="U71" s="12"/>
      <c r="V71" s="16">
        <v>3.35</v>
      </c>
      <c r="W71" s="12"/>
    </row>
    <row r="72" spans="1:23" ht="12.75">
      <c r="A72" s="7">
        <v>41339</v>
      </c>
      <c r="B72" s="8" t="s">
        <v>94</v>
      </c>
      <c r="C72" s="9" t="s">
        <v>8</v>
      </c>
      <c r="D72" s="8" t="s">
        <v>13</v>
      </c>
      <c r="E72" s="8"/>
      <c r="F72" s="10">
        <v>43.18035</v>
      </c>
      <c r="G72" s="11">
        <v>3.02295</v>
      </c>
      <c r="H72" s="12">
        <v>9</v>
      </c>
      <c r="I72" s="50">
        <v>2.5</v>
      </c>
      <c r="J72" s="50"/>
      <c r="K72" s="50">
        <f t="shared" si="2"/>
        <v>16</v>
      </c>
      <c r="L72" s="54" t="s">
        <v>117</v>
      </c>
      <c r="M72" s="13">
        <v>109</v>
      </c>
      <c r="N72" s="13">
        <f t="shared" si="3"/>
        <v>30253</v>
      </c>
      <c r="O72" s="17">
        <v>30198</v>
      </c>
      <c r="P72" s="13">
        <v>609</v>
      </c>
      <c r="Q72" s="17">
        <v>70.92</v>
      </c>
      <c r="R72" s="14">
        <f>Q72/P72*100</f>
        <v>11.645320197044336</v>
      </c>
      <c r="S72" s="12">
        <v>100</v>
      </c>
      <c r="T72" s="12"/>
      <c r="U72" s="12"/>
      <c r="V72" s="12"/>
      <c r="W72" s="12"/>
    </row>
    <row r="73" spans="1:23" ht="12.75">
      <c r="A73" s="7">
        <v>41340</v>
      </c>
      <c r="B73" s="8" t="s">
        <v>94</v>
      </c>
      <c r="C73" s="9" t="s">
        <v>82</v>
      </c>
      <c r="D73" s="8" t="s">
        <v>13</v>
      </c>
      <c r="E73" s="8"/>
      <c r="F73" s="10">
        <v>43.3191</v>
      </c>
      <c r="G73" s="11">
        <v>3.54884</v>
      </c>
      <c r="H73" s="12">
        <v>4</v>
      </c>
      <c r="I73" s="50">
        <v>2.5</v>
      </c>
      <c r="J73" s="50"/>
      <c r="K73" s="50">
        <f t="shared" si="2"/>
        <v>13.5</v>
      </c>
      <c r="L73" s="54" t="s">
        <v>117</v>
      </c>
      <c r="M73" s="13">
        <v>91</v>
      </c>
      <c r="N73" s="13">
        <f t="shared" si="3"/>
        <v>30344</v>
      </c>
      <c r="O73" s="13"/>
      <c r="P73" s="13"/>
      <c r="Q73" s="14"/>
      <c r="R73" s="14"/>
      <c r="S73" s="12"/>
      <c r="T73" s="12"/>
      <c r="U73" s="12"/>
      <c r="V73" s="12"/>
      <c r="W73" s="12"/>
    </row>
    <row r="74" spans="1:23" ht="12.75">
      <c r="A74" s="7">
        <v>41341</v>
      </c>
      <c r="B74" s="8" t="s">
        <v>94</v>
      </c>
      <c r="C74" s="9" t="s">
        <v>83</v>
      </c>
      <c r="D74" s="8" t="s">
        <v>17</v>
      </c>
      <c r="E74" s="8"/>
      <c r="F74" s="10">
        <v>43.54923</v>
      </c>
      <c r="G74" s="11">
        <v>3.99107</v>
      </c>
      <c r="H74" s="12">
        <v>0</v>
      </c>
      <c r="I74" s="50">
        <v>2.5</v>
      </c>
      <c r="J74" s="50"/>
      <c r="K74" s="50">
        <f t="shared" si="2"/>
        <v>11</v>
      </c>
      <c r="L74" s="54" t="s">
        <v>117</v>
      </c>
      <c r="M74" s="13">
        <v>66</v>
      </c>
      <c r="N74" s="13">
        <f t="shared" si="3"/>
        <v>30410</v>
      </c>
      <c r="O74" s="13"/>
      <c r="P74" s="13"/>
      <c r="Q74" s="14"/>
      <c r="R74" s="14"/>
      <c r="S74" s="12"/>
      <c r="T74" s="12"/>
      <c r="U74" s="12"/>
      <c r="V74" s="12"/>
      <c r="W74" s="12"/>
    </row>
    <row r="75" spans="1:23" ht="12.75">
      <c r="A75" s="7">
        <v>41342</v>
      </c>
      <c r="B75" s="8" t="s">
        <v>94</v>
      </c>
      <c r="C75" s="9" t="s">
        <v>84</v>
      </c>
      <c r="D75" s="8" t="s">
        <v>13</v>
      </c>
      <c r="E75" s="8"/>
      <c r="F75" s="10">
        <v>43.68379</v>
      </c>
      <c r="G75" s="11">
        <v>4.63028</v>
      </c>
      <c r="H75" s="12">
        <v>0</v>
      </c>
      <c r="I75" s="50">
        <v>2.5</v>
      </c>
      <c r="J75" s="50"/>
      <c r="K75" s="50">
        <f t="shared" si="2"/>
        <v>8.5</v>
      </c>
      <c r="L75" s="54" t="s">
        <v>117</v>
      </c>
      <c r="M75" s="13">
        <v>107</v>
      </c>
      <c r="N75" s="13">
        <f t="shared" si="3"/>
        <v>30517</v>
      </c>
      <c r="O75" s="13"/>
      <c r="P75" s="13"/>
      <c r="Q75" s="14"/>
      <c r="R75" s="14"/>
      <c r="S75" s="12"/>
      <c r="T75" s="12"/>
      <c r="U75" s="12"/>
      <c r="V75" s="16"/>
      <c r="W75" s="12"/>
    </row>
    <row r="76" spans="1:23" ht="12.75">
      <c r="A76" s="7">
        <v>41343</v>
      </c>
      <c r="B76" s="8" t="s">
        <v>94</v>
      </c>
      <c r="C76" s="9" t="s">
        <v>85</v>
      </c>
      <c r="D76" s="8" t="s">
        <v>17</v>
      </c>
      <c r="E76" s="8"/>
      <c r="F76" s="10">
        <v>43.48726</v>
      </c>
      <c r="G76" s="11">
        <v>5.49442</v>
      </c>
      <c r="H76" s="12">
        <v>0</v>
      </c>
      <c r="I76" s="50">
        <v>2.5</v>
      </c>
      <c r="J76" s="50"/>
      <c r="K76" s="50">
        <f t="shared" si="2"/>
        <v>6</v>
      </c>
      <c r="L76" s="54" t="s">
        <v>117</v>
      </c>
      <c r="M76" s="13">
        <v>95</v>
      </c>
      <c r="N76" s="13">
        <f t="shared" si="3"/>
        <v>30612</v>
      </c>
      <c r="O76" s="13"/>
      <c r="P76" s="13"/>
      <c r="Q76" s="14"/>
      <c r="R76" s="14"/>
      <c r="S76" s="12"/>
      <c r="T76" s="12"/>
      <c r="U76" s="12"/>
      <c r="V76" s="12">
        <v>4</v>
      </c>
      <c r="W76" s="12"/>
    </row>
    <row r="77" spans="1:23" ht="12.75">
      <c r="A77" s="7">
        <v>41344</v>
      </c>
      <c r="B77" s="8" t="s">
        <v>93</v>
      </c>
      <c r="C77" s="9" t="s">
        <v>86</v>
      </c>
      <c r="D77" s="8" t="s">
        <v>14</v>
      </c>
      <c r="E77" s="8" t="s">
        <v>97</v>
      </c>
      <c r="F77" s="10">
        <v>43.79384</v>
      </c>
      <c r="G77" s="11">
        <v>7.56324</v>
      </c>
      <c r="H77" s="12">
        <v>20</v>
      </c>
      <c r="I77" s="50">
        <v>3.61</v>
      </c>
      <c r="J77" s="50">
        <v>20</v>
      </c>
      <c r="K77" s="50">
        <f t="shared" si="2"/>
        <v>22.39</v>
      </c>
      <c r="L77" s="54" t="s">
        <v>117</v>
      </c>
      <c r="M77" s="13">
        <v>221</v>
      </c>
      <c r="N77" s="13">
        <f t="shared" si="3"/>
        <v>30833</v>
      </c>
      <c r="O77" s="13">
        <v>30792</v>
      </c>
      <c r="P77" s="13">
        <v>594</v>
      </c>
      <c r="Q77" s="14">
        <v>55.96</v>
      </c>
      <c r="R77" s="14">
        <f>Q77/P77*100</f>
        <v>9.420875420875422</v>
      </c>
      <c r="S77" s="12">
        <v>78.01</v>
      </c>
      <c r="T77" s="12"/>
      <c r="U77" s="12"/>
      <c r="V77" s="16">
        <v>12.4</v>
      </c>
      <c r="W77" s="12"/>
    </row>
    <row r="78" spans="1:23" ht="12.75">
      <c r="A78" s="7">
        <v>41345</v>
      </c>
      <c r="B78" s="8" t="s">
        <v>93</v>
      </c>
      <c r="C78" s="9" t="s">
        <v>86</v>
      </c>
      <c r="D78" s="8" t="s">
        <v>14</v>
      </c>
      <c r="E78" s="8" t="s">
        <v>97</v>
      </c>
      <c r="F78" s="10">
        <v>43.79384</v>
      </c>
      <c r="G78" s="11">
        <v>7.56324</v>
      </c>
      <c r="H78" s="12">
        <v>20</v>
      </c>
      <c r="I78" s="50">
        <v>4</v>
      </c>
      <c r="J78" s="50">
        <v>4</v>
      </c>
      <c r="K78" s="50">
        <f t="shared" si="2"/>
        <v>22.39</v>
      </c>
      <c r="L78" s="54" t="s">
        <v>119</v>
      </c>
      <c r="M78" s="13">
        <v>0</v>
      </c>
      <c r="N78" s="13">
        <f t="shared" si="3"/>
        <v>30833</v>
      </c>
      <c r="O78" s="13"/>
      <c r="P78" s="13"/>
      <c r="Q78" s="14"/>
      <c r="R78" s="14"/>
      <c r="S78" s="12"/>
      <c r="T78" s="12"/>
      <c r="U78" s="12"/>
      <c r="V78" s="16"/>
      <c r="W78" s="12"/>
    </row>
    <row r="79" spans="1:23" ht="12.75">
      <c r="A79" s="7">
        <v>41346</v>
      </c>
      <c r="B79" s="8" t="s">
        <v>93</v>
      </c>
      <c r="C79" s="9" t="s">
        <v>87</v>
      </c>
      <c r="D79" s="8" t="s">
        <v>13</v>
      </c>
      <c r="E79" s="8"/>
      <c r="F79" s="10">
        <v>43.92439</v>
      </c>
      <c r="G79" s="11">
        <v>8.10476</v>
      </c>
      <c r="H79" s="12">
        <v>5</v>
      </c>
      <c r="I79" s="50">
        <v>0</v>
      </c>
      <c r="J79" s="50"/>
      <c r="K79" s="50">
        <f t="shared" si="2"/>
        <v>22.39</v>
      </c>
      <c r="L79" s="54" t="s">
        <v>117</v>
      </c>
      <c r="M79" s="13">
        <v>56</v>
      </c>
      <c r="N79" s="13">
        <f t="shared" si="3"/>
        <v>30889</v>
      </c>
      <c r="O79" s="13"/>
      <c r="P79" s="13"/>
      <c r="Q79" s="14"/>
      <c r="R79" s="14"/>
      <c r="S79" s="12"/>
      <c r="T79" s="12"/>
      <c r="U79" s="12"/>
      <c r="V79" s="12"/>
      <c r="W79" s="12"/>
    </row>
    <row r="80" spans="1:23" ht="12.75">
      <c r="A80" s="7">
        <v>41347</v>
      </c>
      <c r="B80" s="8" t="s">
        <v>93</v>
      </c>
      <c r="C80" s="9" t="s">
        <v>90</v>
      </c>
      <c r="D80" s="8" t="s">
        <v>13</v>
      </c>
      <c r="E80" s="8"/>
      <c r="F80" s="10">
        <v>44.66506</v>
      </c>
      <c r="G80" s="11">
        <v>8.47184</v>
      </c>
      <c r="H80" s="12">
        <v>5</v>
      </c>
      <c r="I80" s="50">
        <v>0</v>
      </c>
      <c r="J80" s="50"/>
      <c r="K80" s="50">
        <f t="shared" si="2"/>
        <v>22.39</v>
      </c>
      <c r="L80" s="54" t="s">
        <v>117</v>
      </c>
      <c r="M80" s="13">
        <v>122</v>
      </c>
      <c r="N80" s="13">
        <f t="shared" si="3"/>
        <v>31011</v>
      </c>
      <c r="O80" s="13"/>
      <c r="P80" s="13"/>
      <c r="Q80" s="14"/>
      <c r="R80" s="14"/>
      <c r="S80" s="12"/>
      <c r="T80" s="12"/>
      <c r="U80" s="12"/>
      <c r="V80" s="12"/>
      <c r="W80" s="12"/>
    </row>
    <row r="81" spans="1:23" ht="12.75">
      <c r="A81" s="7">
        <v>41348</v>
      </c>
      <c r="B81" s="8" t="s">
        <v>93</v>
      </c>
      <c r="C81" s="9" t="s">
        <v>91</v>
      </c>
      <c r="D81" s="8" t="s">
        <v>13</v>
      </c>
      <c r="E81" s="8"/>
      <c r="F81" s="10">
        <v>45.0905</v>
      </c>
      <c r="G81" s="11">
        <v>9.93537</v>
      </c>
      <c r="H81" s="12">
        <v>0</v>
      </c>
      <c r="I81" s="50">
        <v>0</v>
      </c>
      <c r="J81" s="50"/>
      <c r="K81" s="50">
        <f t="shared" si="2"/>
        <v>22.39</v>
      </c>
      <c r="L81" s="54" t="s">
        <v>117</v>
      </c>
      <c r="M81" s="13">
        <v>201</v>
      </c>
      <c r="N81" s="13">
        <f t="shared" si="3"/>
        <v>31212</v>
      </c>
      <c r="O81" s="13">
        <v>31024</v>
      </c>
      <c r="P81" s="13">
        <v>232</v>
      </c>
      <c r="Q81" s="14">
        <v>22.89</v>
      </c>
      <c r="R81" s="14">
        <f>Q81/P81*100</f>
        <v>9.866379310344827</v>
      </c>
      <c r="S81" s="12">
        <v>38</v>
      </c>
      <c r="T81" s="12"/>
      <c r="U81" s="12"/>
      <c r="V81" s="12"/>
      <c r="W81" s="12"/>
    </row>
    <row r="82" spans="1:23" ht="12.75">
      <c r="A82" s="7">
        <v>41349</v>
      </c>
      <c r="B82" s="8" t="s">
        <v>93</v>
      </c>
      <c r="C82" s="9" t="s">
        <v>92</v>
      </c>
      <c r="D82" s="8" t="s">
        <v>13</v>
      </c>
      <c r="E82" s="8"/>
      <c r="F82" s="10">
        <v>45.38917</v>
      </c>
      <c r="G82" s="11">
        <v>10.69278</v>
      </c>
      <c r="H82" s="12">
        <v>12</v>
      </c>
      <c r="I82" s="50">
        <v>0</v>
      </c>
      <c r="J82" s="50"/>
      <c r="K82" s="50">
        <f t="shared" si="2"/>
        <v>22.39</v>
      </c>
      <c r="L82" s="54" t="s">
        <v>117</v>
      </c>
      <c r="M82" s="13">
        <v>89</v>
      </c>
      <c r="N82" s="13">
        <f t="shared" si="3"/>
        <v>31301</v>
      </c>
      <c r="O82" s="13"/>
      <c r="P82" s="13"/>
      <c r="Q82" s="14"/>
      <c r="R82" s="14"/>
      <c r="S82" s="12"/>
      <c r="T82" s="12"/>
      <c r="U82" s="12"/>
      <c r="V82" s="12"/>
      <c r="W82" s="12"/>
    </row>
    <row r="83" spans="1:23" ht="12.75">
      <c r="A83" s="7">
        <v>41350</v>
      </c>
      <c r="B83" s="8" t="s">
        <v>93</v>
      </c>
      <c r="C83" s="9" t="s">
        <v>92</v>
      </c>
      <c r="D83" s="8" t="s">
        <v>13</v>
      </c>
      <c r="E83" s="8"/>
      <c r="F83" s="10">
        <v>45.38917</v>
      </c>
      <c r="G83" s="11">
        <v>10.69278</v>
      </c>
      <c r="H83" s="12">
        <v>12</v>
      </c>
      <c r="I83" s="50">
        <v>0</v>
      </c>
      <c r="J83" s="50"/>
      <c r="K83" s="50">
        <f t="shared" si="2"/>
        <v>22.39</v>
      </c>
      <c r="L83" s="54" t="s">
        <v>117</v>
      </c>
      <c r="M83" s="13">
        <v>0</v>
      </c>
      <c r="N83" s="13">
        <f t="shared" si="3"/>
        <v>31301</v>
      </c>
      <c r="O83" s="13"/>
      <c r="P83" s="13"/>
      <c r="Q83" s="14"/>
      <c r="R83" s="14"/>
      <c r="S83" s="12"/>
      <c r="T83" s="12"/>
      <c r="U83" s="12"/>
      <c r="V83" s="12">
        <v>8</v>
      </c>
      <c r="W83" s="12"/>
    </row>
    <row r="84" spans="1:23" ht="12.75">
      <c r="A84" s="7">
        <v>41351</v>
      </c>
      <c r="B84" s="8" t="s">
        <v>93</v>
      </c>
      <c r="C84" s="9" t="s">
        <v>5</v>
      </c>
      <c r="D84" s="8" t="s">
        <v>13</v>
      </c>
      <c r="E84" s="8"/>
      <c r="F84" s="10">
        <v>45.42363</v>
      </c>
      <c r="G84" s="11">
        <v>11.24545</v>
      </c>
      <c r="H84" s="12">
        <v>5</v>
      </c>
      <c r="I84" s="50">
        <v>0</v>
      </c>
      <c r="J84" s="50"/>
      <c r="K84" s="50">
        <f t="shared" si="2"/>
        <v>22.39</v>
      </c>
      <c r="L84" s="54" t="s">
        <v>117</v>
      </c>
      <c r="M84" s="13">
        <v>54</v>
      </c>
      <c r="N84" s="13">
        <f t="shared" si="3"/>
        <v>31355</v>
      </c>
      <c r="O84" s="13"/>
      <c r="P84" s="13"/>
      <c r="Q84" s="14"/>
      <c r="R84" s="14"/>
      <c r="S84" s="12"/>
      <c r="T84" s="12"/>
      <c r="U84" s="12"/>
      <c r="V84" s="12">
        <v>2.1</v>
      </c>
      <c r="W84" s="12"/>
    </row>
    <row r="85" spans="1:23" ht="12.75">
      <c r="A85" s="7">
        <v>41352</v>
      </c>
      <c r="B85" s="8" t="s">
        <v>93</v>
      </c>
      <c r="C85" s="9" t="s">
        <v>4</v>
      </c>
      <c r="D85" s="8" t="s">
        <v>13</v>
      </c>
      <c r="E85" s="8"/>
      <c r="F85" s="10">
        <v>45.998</v>
      </c>
      <c r="G85" s="11">
        <v>12.86044</v>
      </c>
      <c r="H85" s="12">
        <v>0</v>
      </c>
      <c r="I85" s="50">
        <v>4</v>
      </c>
      <c r="J85" s="50"/>
      <c r="K85" s="50">
        <f t="shared" si="2"/>
        <v>18.39</v>
      </c>
      <c r="L85" s="54" t="s">
        <v>119</v>
      </c>
      <c r="M85" s="13">
        <v>182</v>
      </c>
      <c r="N85" s="13">
        <f t="shared" si="3"/>
        <v>31537</v>
      </c>
      <c r="O85" s="13"/>
      <c r="P85" s="13"/>
      <c r="Q85" s="14"/>
      <c r="R85" s="14"/>
      <c r="S85" s="12"/>
      <c r="T85" s="12"/>
      <c r="U85" s="12"/>
      <c r="V85" s="12">
        <v>8.5</v>
      </c>
      <c r="W85" s="12"/>
    </row>
    <row r="86" spans="1:23" ht="12.75">
      <c r="A86" s="7">
        <v>41353</v>
      </c>
      <c r="B86" s="8"/>
      <c r="C86" s="9" t="s">
        <v>107</v>
      </c>
      <c r="D86" s="8"/>
      <c r="E86" s="8" t="s">
        <v>106</v>
      </c>
      <c r="F86" s="10">
        <v>47.823</v>
      </c>
      <c r="G86" s="11">
        <v>16.2625</v>
      </c>
      <c r="H86" s="12">
        <v>0</v>
      </c>
      <c r="I86" s="50">
        <v>0</v>
      </c>
      <c r="J86" s="50">
        <v>0</v>
      </c>
      <c r="K86" s="50">
        <f t="shared" si="2"/>
        <v>18.39</v>
      </c>
      <c r="L86" s="54"/>
      <c r="M86" s="13">
        <v>421</v>
      </c>
      <c r="N86" s="13">
        <f t="shared" si="3"/>
        <v>31958</v>
      </c>
      <c r="O86" s="13">
        <v>31731</v>
      </c>
      <c r="P86" s="13">
        <v>707</v>
      </c>
      <c r="Q86" s="14">
        <v>73.54</v>
      </c>
      <c r="R86" s="14">
        <f>Q86/P86*100</f>
        <v>10.401697312588402</v>
      </c>
      <c r="S86" s="12"/>
      <c r="T86" s="12"/>
      <c r="U86" s="12"/>
      <c r="V86" s="12"/>
      <c r="W86" s="12"/>
    </row>
    <row r="87" spans="1:23" ht="12.75">
      <c r="A87" s="9"/>
      <c r="B87" s="8"/>
      <c r="C87" s="9"/>
      <c r="D87" s="8"/>
      <c r="E87" s="8"/>
      <c r="F87" s="10"/>
      <c r="G87" s="11"/>
      <c r="H87" s="12"/>
      <c r="I87" s="50"/>
      <c r="J87" s="50"/>
      <c r="K87" s="50"/>
      <c r="L87" s="54"/>
      <c r="M87" s="13"/>
      <c r="N87" s="13"/>
      <c r="O87" s="13"/>
      <c r="P87" s="13"/>
      <c r="Q87" s="14"/>
      <c r="R87" s="14"/>
      <c r="S87" s="12"/>
      <c r="T87" s="12"/>
      <c r="U87" s="12"/>
      <c r="V87" s="12"/>
      <c r="W87" s="12"/>
    </row>
    <row r="88" spans="1:23" ht="12.75">
      <c r="A88" s="18">
        <f>S88+W88+V88+U88+T88+I88+H88</f>
        <v>2228.5600000000004</v>
      </c>
      <c r="B88" s="78" t="s">
        <v>72</v>
      </c>
      <c r="C88" s="79"/>
      <c r="D88" s="79"/>
      <c r="E88" s="79"/>
      <c r="F88" s="80"/>
      <c r="G88" s="20"/>
      <c r="H88" s="76">
        <f>SUM(H4:H87)</f>
        <v>565.05</v>
      </c>
      <c r="I88" s="77">
        <f>SUM(I4:I87)</f>
        <v>138.61</v>
      </c>
      <c r="J88" s="52"/>
      <c r="K88" s="52"/>
      <c r="L88" s="55"/>
      <c r="M88" s="74">
        <f>SUM(M4:M87)</f>
        <v>8921</v>
      </c>
      <c r="N88" s="19"/>
      <c r="O88" s="19"/>
      <c r="P88" s="74">
        <f>SUM(P2:P87)</f>
        <v>8735</v>
      </c>
      <c r="Q88" s="75">
        <f>SUM(Q2:Q87)</f>
        <v>925.07</v>
      </c>
      <c r="R88" s="75">
        <f>Q88/P88*100</f>
        <v>10.590383514596452</v>
      </c>
      <c r="S88" s="76">
        <f>SUM(S2:S87)</f>
        <v>1185.39</v>
      </c>
      <c r="T88" s="76">
        <f>SUM(T2:T87)</f>
        <v>86.4</v>
      </c>
      <c r="U88" s="76">
        <f>SUM(U2:U87)</f>
        <v>81.5</v>
      </c>
      <c r="V88" s="76">
        <f>SUM(V2:V87)</f>
        <v>115.21</v>
      </c>
      <c r="W88" s="76">
        <f>SUM(W2:W87)</f>
        <v>56.4</v>
      </c>
    </row>
  </sheetData>
  <sheetProtection/>
  <mergeCells count="7">
    <mergeCell ref="I3:J3"/>
    <mergeCell ref="B88:F88"/>
    <mergeCell ref="T1:W1"/>
    <mergeCell ref="D1:H1"/>
    <mergeCell ref="M1:N1"/>
    <mergeCell ref="O1:S1"/>
    <mergeCell ref="I1:L1"/>
  </mergeCells>
  <printOptions/>
  <pageMargins left="0.75" right="0.75" top="1" bottom="1" header="0.4921259845" footer="0.4921259845"/>
  <pageSetup horizontalDpi="300" verticalDpi="300" orientation="portrait" paperSize="9" r:id="rId1"/>
  <ignoredErrors>
    <ignoredError sqref="R8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</dc:creator>
  <cp:keywords/>
  <dc:description/>
  <cp:lastModifiedBy>Peter Treitler</cp:lastModifiedBy>
  <dcterms:created xsi:type="dcterms:W3CDTF">2013-02-05T04:06:46Z</dcterms:created>
  <dcterms:modified xsi:type="dcterms:W3CDTF">2013-03-26T15:31:17Z</dcterms:modified>
  <cp:category/>
  <cp:version/>
  <cp:contentType/>
  <cp:contentStatus/>
</cp:coreProperties>
</file>